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B0B494E4-75AF-4B1D-A8FB-4A4ECF805CC0}" xr6:coauthVersionLast="47" xr6:coauthVersionMax="47" xr10:uidLastSave="{00000000-0000-0000-0000-000000000000}"/>
  <bookViews>
    <workbookView xWindow="-120" yWindow="-120" windowWidth="29040" windowHeight="17520" xr2:uid="{521E0667-1877-4D0E-A32E-666CE117752B}"/>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6" i="25" l="1"/>
  <c r="H76" i="25" s="1"/>
  <c r="G76" i="25"/>
  <c r="F76" i="25"/>
  <c r="E76" i="25"/>
  <c r="L75" i="25"/>
  <c r="H75" i="25"/>
  <c r="G75" i="25"/>
  <c r="F75" i="25"/>
  <c r="E75" i="25"/>
  <c r="L74" i="25"/>
  <c r="H74" i="25"/>
  <c r="K74" i="25" s="1"/>
  <c r="G74" i="25"/>
  <c r="F74" i="25"/>
  <c r="E74" i="25"/>
  <c r="L73" i="25"/>
  <c r="H73" i="25" s="1"/>
  <c r="G73" i="25"/>
  <c r="F73" i="25"/>
  <c r="E73" i="25"/>
  <c r="L72" i="25"/>
  <c r="H72" i="25" s="1"/>
  <c r="G72" i="25"/>
  <c r="F72" i="25"/>
  <c r="E72" i="25"/>
  <c r="L71" i="25"/>
  <c r="H71" i="25" s="1"/>
  <c r="G71" i="25"/>
  <c r="F71" i="25"/>
  <c r="E71" i="25"/>
  <c r="L70" i="25"/>
  <c r="H70" i="25"/>
  <c r="K70" i="25" s="1"/>
  <c r="G70" i="25"/>
  <c r="F70" i="25"/>
  <c r="E70" i="25"/>
  <c r="L69" i="25"/>
  <c r="H69" i="25" s="1"/>
  <c r="G69" i="25"/>
  <c r="F69" i="25"/>
  <c r="E69" i="25"/>
  <c r="L68" i="25"/>
  <c r="H68" i="25"/>
  <c r="K68" i="25" s="1"/>
  <c r="G68" i="25"/>
  <c r="F68" i="25"/>
  <c r="E68" i="25"/>
  <c r="L67" i="25"/>
  <c r="H67" i="25" s="1"/>
  <c r="G67" i="25"/>
  <c r="F67" i="25"/>
  <c r="E67" i="25"/>
  <c r="L66" i="25"/>
  <c r="H66" i="25" s="1"/>
  <c r="G66" i="25"/>
  <c r="F66" i="25"/>
  <c r="E66" i="25"/>
  <c r="L65" i="25"/>
  <c r="H65" i="25"/>
  <c r="K65" i="25" s="1"/>
  <c r="G65" i="25"/>
  <c r="F65" i="25"/>
  <c r="E65" i="25"/>
  <c r="L64" i="25"/>
  <c r="H64" i="25"/>
  <c r="J64" i="25" s="1"/>
  <c r="G64" i="25"/>
  <c r="F64" i="25"/>
  <c r="E64" i="25"/>
  <c r="L63" i="25"/>
  <c r="H63" i="25" s="1"/>
  <c r="G63" i="25"/>
  <c r="F63" i="25"/>
  <c r="E63" i="25"/>
  <c r="L62" i="25"/>
  <c r="J62" i="25"/>
  <c r="H62" i="25"/>
  <c r="K62" i="25" s="1"/>
  <c r="G62" i="25"/>
  <c r="F62" i="25"/>
  <c r="E62" i="25"/>
  <c r="L61" i="25"/>
  <c r="H61" i="25" s="1"/>
  <c r="G61" i="25"/>
  <c r="F61" i="25"/>
  <c r="E61" i="25"/>
  <c r="L60" i="25"/>
  <c r="H60" i="25" s="1"/>
  <c r="G60" i="25"/>
  <c r="F60" i="25"/>
  <c r="E60" i="25"/>
  <c r="L59" i="25"/>
  <c r="H59" i="25"/>
  <c r="K59" i="25" s="1"/>
  <c r="G59" i="25"/>
  <c r="F59" i="25"/>
  <c r="E59" i="25"/>
  <c r="L58" i="25"/>
  <c r="H58" i="25" s="1"/>
  <c r="G58" i="25"/>
  <c r="F58" i="25"/>
  <c r="E58" i="25"/>
  <c r="L57" i="25"/>
  <c r="H57" i="25" s="1"/>
  <c r="G57" i="25"/>
  <c r="F57" i="25"/>
  <c r="E57" i="25"/>
  <c r="L56" i="25"/>
  <c r="H56" i="25"/>
  <c r="K56" i="25" s="1"/>
  <c r="G56" i="25"/>
  <c r="F56" i="25"/>
  <c r="E56" i="25"/>
  <c r="L55" i="25"/>
  <c r="H55" i="25"/>
  <c r="I55" i="25" s="1"/>
  <c r="G55" i="25"/>
  <c r="F55" i="25"/>
  <c r="E55" i="25"/>
  <c r="L54" i="25"/>
  <c r="H54" i="25" s="1"/>
  <c r="G54" i="25"/>
  <c r="F54" i="25"/>
  <c r="E54" i="25"/>
  <c r="L53" i="25"/>
  <c r="J53" i="25"/>
  <c r="H53" i="25"/>
  <c r="K53" i="25" s="1"/>
  <c r="G53" i="25"/>
  <c r="F53" i="25"/>
  <c r="E53" i="25"/>
  <c r="L52" i="25"/>
  <c r="H52" i="25" s="1"/>
  <c r="G52" i="25"/>
  <c r="F52" i="25"/>
  <c r="E52" i="25"/>
  <c r="C46" i="25"/>
  <c r="I46" i="25" s="1"/>
  <c r="B46" i="25"/>
  <c r="K46" i="25" s="1"/>
  <c r="M45" i="25"/>
  <c r="K45" i="25"/>
  <c r="H45" i="25"/>
  <c r="F45" i="25"/>
  <c r="C45" i="25"/>
  <c r="G45" i="25" s="1"/>
  <c r="B45" i="25"/>
  <c r="K44" i="25"/>
  <c r="H44" i="25"/>
  <c r="F44" i="25"/>
  <c r="C44" i="25"/>
  <c r="L44" i="25" s="1"/>
  <c r="B44" i="25"/>
  <c r="K43" i="25"/>
  <c r="H43" i="25"/>
  <c r="F43" i="25"/>
  <c r="C43" i="25"/>
  <c r="I43" i="25" s="1"/>
  <c r="B43" i="25"/>
  <c r="M42" i="25"/>
  <c r="K42" i="25"/>
  <c r="H42" i="25"/>
  <c r="F42" i="25"/>
  <c r="C42" i="25"/>
  <c r="G42" i="25" s="1"/>
  <c r="B42" i="25"/>
  <c r="K41" i="25"/>
  <c r="H41" i="25"/>
  <c r="F41" i="25"/>
  <c r="C41" i="25"/>
  <c r="L41" i="25" s="1"/>
  <c r="B41" i="25"/>
  <c r="K40" i="25"/>
  <c r="H40" i="25"/>
  <c r="F40" i="25"/>
  <c r="C40" i="25"/>
  <c r="I40" i="25" s="1"/>
  <c r="B40" i="25"/>
  <c r="M39" i="25"/>
  <c r="K39" i="25"/>
  <c r="H39" i="25"/>
  <c r="F39" i="25"/>
  <c r="C39" i="25"/>
  <c r="G39" i="25" s="1"/>
  <c r="B39" i="25"/>
  <c r="C38" i="25"/>
  <c r="L38" i="25" s="1"/>
  <c r="B38" i="25"/>
  <c r="F38" i="25" s="1"/>
  <c r="E37" i="25"/>
  <c r="D37" i="25"/>
  <c r="C36" i="25"/>
  <c r="L36" i="25" s="1"/>
  <c r="B36" i="25"/>
  <c r="F36" i="25" s="1"/>
  <c r="M35" i="25"/>
  <c r="E35" i="25"/>
  <c r="C35" i="25"/>
  <c r="L35" i="25" s="1"/>
  <c r="B35" i="25"/>
  <c r="F35" i="25" s="1"/>
  <c r="M34" i="25"/>
  <c r="J34" i="25"/>
  <c r="H34" i="25"/>
  <c r="E34" i="25"/>
  <c r="D34" i="25"/>
  <c r="C34" i="25"/>
  <c r="L34" i="25" s="1"/>
  <c r="B34" i="25"/>
  <c r="F34" i="25" s="1"/>
  <c r="C33" i="25"/>
  <c r="L33" i="25" s="1"/>
  <c r="B33" i="25"/>
  <c r="F33" i="25" s="1"/>
  <c r="M32" i="25"/>
  <c r="C32" i="25"/>
  <c r="L32" i="25" s="1"/>
  <c r="B32" i="25"/>
  <c r="F32" i="25" s="1"/>
  <c r="M31" i="25"/>
  <c r="J31" i="25"/>
  <c r="H31" i="25"/>
  <c r="D31" i="25"/>
  <c r="C31" i="25"/>
  <c r="L31" i="25" s="1"/>
  <c r="B31" i="25"/>
  <c r="F31" i="25" s="1"/>
  <c r="C30" i="25"/>
  <c r="L30" i="25" s="1"/>
  <c r="B30" i="25"/>
  <c r="F30" i="25" s="1"/>
  <c r="C29" i="25"/>
  <c r="L29" i="25" s="1"/>
  <c r="B29" i="25"/>
  <c r="F29" i="25" s="1"/>
  <c r="M28" i="25"/>
  <c r="J28" i="25"/>
  <c r="H28" i="25"/>
  <c r="D28" i="25"/>
  <c r="C28" i="25"/>
  <c r="L28" i="25" s="1"/>
  <c r="B28" i="25"/>
  <c r="F28" i="25" s="1"/>
  <c r="C27" i="25"/>
  <c r="L27" i="25" s="1"/>
  <c r="B27" i="25"/>
  <c r="F27" i="25" s="1"/>
  <c r="C26" i="25"/>
  <c r="L26" i="25" s="1"/>
  <c r="B26" i="25"/>
  <c r="F26" i="25" s="1"/>
  <c r="M25" i="25"/>
  <c r="J25" i="25"/>
  <c r="H25" i="25"/>
  <c r="D25" i="25"/>
  <c r="C25" i="25"/>
  <c r="L25" i="25" s="1"/>
  <c r="B25" i="25"/>
  <c r="F25" i="25" s="1"/>
  <c r="C24" i="25"/>
  <c r="L24" i="25" s="1"/>
  <c r="B24" i="25"/>
  <c r="F24" i="25" s="1"/>
  <c r="C23" i="25"/>
  <c r="L23" i="25" s="1"/>
  <c r="B23" i="25"/>
  <c r="F23" i="25" s="1"/>
  <c r="J22" i="25"/>
  <c r="H22" i="25"/>
  <c r="D22" i="25"/>
  <c r="C22" i="25"/>
  <c r="L22" i="25" s="1"/>
  <c r="B22" i="25"/>
  <c r="F22" i="25" s="1"/>
  <c r="C21" i="25"/>
  <c r="L21" i="25" s="1"/>
  <c r="B21" i="25"/>
  <c r="F21" i="25" s="1"/>
  <c r="C20" i="25"/>
  <c r="L20" i="25" s="1"/>
  <c r="B20" i="25"/>
  <c r="F20" i="25" s="1"/>
  <c r="M19" i="25"/>
  <c r="J19" i="25"/>
  <c r="H19" i="25"/>
  <c r="E19" i="25"/>
  <c r="D19" i="25"/>
  <c r="C19" i="25"/>
  <c r="L19" i="25" s="1"/>
  <c r="B19" i="25"/>
  <c r="F19" i="25" s="1"/>
  <c r="C18" i="25"/>
  <c r="L18" i="25" s="1"/>
  <c r="B18" i="25"/>
  <c r="F18" i="25" s="1"/>
  <c r="M17" i="25"/>
  <c r="E17" i="25"/>
  <c r="C17" i="25"/>
  <c r="L17" i="25" s="1"/>
  <c r="B17" i="25"/>
  <c r="F17" i="25" s="1"/>
  <c r="M16" i="25"/>
  <c r="J16" i="25"/>
  <c r="H16" i="25"/>
  <c r="E16" i="25"/>
  <c r="D16" i="25"/>
  <c r="C16" i="25"/>
  <c r="L16" i="25" s="1"/>
  <c r="B16" i="25"/>
  <c r="F16" i="25" s="1"/>
  <c r="C15" i="25"/>
  <c r="L15" i="25" s="1"/>
  <c r="B15" i="25"/>
  <c r="F15" i="25" s="1"/>
  <c r="M14" i="25"/>
  <c r="C14" i="25"/>
  <c r="L14" i="25" s="1"/>
  <c r="B14" i="25"/>
  <c r="F14" i="25" s="1"/>
  <c r="M9" i="25"/>
  <c r="J9" i="25"/>
  <c r="H9" i="25"/>
  <c r="D9" i="25"/>
  <c r="C9" i="25"/>
  <c r="L9" i="25" s="1"/>
  <c r="B9" i="25"/>
  <c r="F9" i="25" s="1"/>
  <c r="M8" i="25"/>
  <c r="J8" i="25"/>
  <c r="D8" i="25"/>
  <c r="C8" i="25"/>
  <c r="L8" i="25" s="1"/>
  <c r="B8" i="25"/>
  <c r="K8" i="25" s="1"/>
  <c r="C7" i="25"/>
  <c r="E7" i="25" s="1"/>
  <c r="B7" i="25"/>
  <c r="F7" i="25" s="1"/>
  <c r="L6" i="25"/>
  <c r="J6" i="25"/>
  <c r="D6" i="25"/>
  <c r="C6" i="25"/>
  <c r="E6" i="25" s="1"/>
  <c r="B6" i="25"/>
  <c r="K6" i="25" s="1"/>
  <c r="M20" i="25" l="1"/>
  <c r="E22" i="25"/>
  <c r="E23" i="25"/>
  <c r="E25" i="25"/>
  <c r="E26" i="25"/>
  <c r="M26" i="25"/>
  <c r="E28" i="25"/>
  <c r="E29" i="25"/>
  <c r="E14" i="25"/>
  <c r="M22" i="25"/>
  <c r="M29" i="25"/>
  <c r="E31" i="25"/>
  <c r="E32" i="25"/>
  <c r="E20" i="25"/>
  <c r="M23" i="25"/>
  <c r="L7" i="25"/>
  <c r="E9" i="25"/>
  <c r="H21" i="25"/>
  <c r="H27" i="25"/>
  <c r="H30" i="25"/>
  <c r="H33" i="25"/>
  <c r="H36" i="25"/>
  <c r="H14" i="25"/>
  <c r="J15" i="25"/>
  <c r="H17" i="25"/>
  <c r="J18" i="25"/>
  <c r="H20" i="25"/>
  <c r="J21" i="25"/>
  <c r="H23" i="25"/>
  <c r="J24" i="25"/>
  <c r="H26" i="25"/>
  <c r="J27" i="25"/>
  <c r="H29" i="25"/>
  <c r="J30" i="25"/>
  <c r="H32" i="25"/>
  <c r="J33" i="25"/>
  <c r="H35" i="25"/>
  <c r="J36" i="25"/>
  <c r="H38" i="25"/>
  <c r="F46" i="25"/>
  <c r="K16" i="25"/>
  <c r="J17" i="25"/>
  <c r="K19" i="25"/>
  <c r="J20" i="25"/>
  <c r="K22" i="25"/>
  <c r="J23" i="25"/>
  <c r="K25" i="25"/>
  <c r="J26" i="25"/>
  <c r="K28" i="25"/>
  <c r="J29" i="25"/>
  <c r="K31" i="25"/>
  <c r="J32" i="25"/>
  <c r="K34" i="25"/>
  <c r="J35" i="25"/>
  <c r="K38" i="25"/>
  <c r="H46" i="25"/>
  <c r="H15" i="25"/>
  <c r="H18" i="25"/>
  <c r="H24" i="25"/>
  <c r="J14" i="25"/>
  <c r="J7" i="25"/>
  <c r="K9" i="25"/>
  <c r="D7" i="25"/>
  <c r="I72" i="25"/>
  <c r="K72" i="25"/>
  <c r="J72" i="25"/>
  <c r="I63" i="25"/>
  <c r="K63" i="25"/>
  <c r="J63" i="25"/>
  <c r="K67" i="25"/>
  <c r="J67" i="25"/>
  <c r="I67" i="25"/>
  <c r="K71" i="25"/>
  <c r="J71" i="25"/>
  <c r="I71" i="25"/>
  <c r="I54" i="25"/>
  <c r="K54" i="25"/>
  <c r="J54" i="25"/>
  <c r="K58" i="25"/>
  <c r="J58" i="25"/>
  <c r="I58" i="25"/>
  <c r="K61" i="25"/>
  <c r="J61" i="25"/>
  <c r="I61" i="25"/>
  <c r="I66" i="25"/>
  <c r="K66" i="25"/>
  <c r="J66" i="25"/>
  <c r="J73" i="25"/>
  <c r="I73" i="25"/>
  <c r="K73" i="25"/>
  <c r="K52" i="25"/>
  <c r="J52" i="25"/>
  <c r="I52" i="25"/>
  <c r="I57" i="25"/>
  <c r="K57" i="25"/>
  <c r="J57" i="25"/>
  <c r="I69" i="25"/>
  <c r="J69" i="25"/>
  <c r="K69" i="25"/>
  <c r="I60" i="25"/>
  <c r="J60" i="25"/>
  <c r="K60" i="25"/>
  <c r="F6" i="25"/>
  <c r="F8" i="25"/>
  <c r="M18" i="25"/>
  <c r="E21" i="25"/>
  <c r="M24" i="25"/>
  <c r="E27" i="25"/>
  <c r="E33" i="25"/>
  <c r="M38" i="25"/>
  <c r="M41" i="25"/>
  <c r="M44" i="25"/>
  <c r="J55" i="25"/>
  <c r="G6" i="25"/>
  <c r="M6" i="25"/>
  <c r="G7" i="25"/>
  <c r="M7" i="25"/>
  <c r="G8" i="25"/>
  <c r="I9" i="25"/>
  <c r="D14" i="25"/>
  <c r="K14" i="25"/>
  <c r="G15" i="25"/>
  <c r="I16" i="25"/>
  <c r="D17" i="25"/>
  <c r="K17" i="25"/>
  <c r="G18" i="25"/>
  <c r="I19" i="25"/>
  <c r="D20" i="25"/>
  <c r="K20" i="25"/>
  <c r="G21" i="25"/>
  <c r="I22" i="25"/>
  <c r="D23" i="25"/>
  <c r="K23" i="25"/>
  <c r="G24" i="25"/>
  <c r="I25" i="25"/>
  <c r="D26" i="25"/>
  <c r="K26" i="25"/>
  <c r="G27" i="25"/>
  <c r="I28" i="25"/>
  <c r="D29" i="25"/>
  <c r="K29" i="25"/>
  <c r="G30" i="25"/>
  <c r="I31" i="25"/>
  <c r="D32" i="25"/>
  <c r="K32" i="25"/>
  <c r="G33" i="25"/>
  <c r="I34" i="25"/>
  <c r="D35" i="25"/>
  <c r="K35" i="25"/>
  <c r="G36" i="25"/>
  <c r="G38" i="25"/>
  <c r="J39" i="25"/>
  <c r="D39" i="25"/>
  <c r="I39" i="25"/>
  <c r="E40" i="25"/>
  <c r="L40" i="25"/>
  <c r="G41" i="25"/>
  <c r="J42" i="25"/>
  <c r="D42" i="25"/>
  <c r="I42" i="25"/>
  <c r="E43" i="25"/>
  <c r="L43" i="25"/>
  <c r="G44" i="25"/>
  <c r="J45" i="25"/>
  <c r="D45" i="25"/>
  <c r="I45" i="25"/>
  <c r="E46" i="25"/>
  <c r="L46" i="25"/>
  <c r="K55" i="25"/>
  <c r="I56" i="25"/>
  <c r="K64" i="25"/>
  <c r="I65" i="25"/>
  <c r="I70" i="25"/>
  <c r="I74" i="25"/>
  <c r="K75" i="25"/>
  <c r="J75" i="25"/>
  <c r="I75" i="25"/>
  <c r="H8" i="25"/>
  <c r="M40" i="25"/>
  <c r="M43" i="25"/>
  <c r="M46" i="25"/>
  <c r="J56" i="25"/>
  <c r="J65" i="25"/>
  <c r="J70" i="25"/>
  <c r="J74" i="25"/>
  <c r="H6" i="25"/>
  <c r="H7" i="25"/>
  <c r="I6" i="25"/>
  <c r="I7" i="25"/>
  <c r="I8" i="25"/>
  <c r="G14" i="25"/>
  <c r="I15" i="25"/>
  <c r="G17" i="25"/>
  <c r="I18" i="25"/>
  <c r="G20" i="25"/>
  <c r="I21" i="25"/>
  <c r="G23" i="25"/>
  <c r="I24" i="25"/>
  <c r="G26" i="25"/>
  <c r="I27" i="25"/>
  <c r="G29" i="25"/>
  <c r="I30" i="25"/>
  <c r="G32" i="25"/>
  <c r="I33" i="25"/>
  <c r="G35" i="25"/>
  <c r="I36" i="25"/>
  <c r="J38" i="25"/>
  <c r="D38" i="25"/>
  <c r="I38" i="25"/>
  <c r="E39" i="25"/>
  <c r="L39" i="25"/>
  <c r="G40" i="25"/>
  <c r="J41" i="25"/>
  <c r="D41" i="25"/>
  <c r="I41" i="25"/>
  <c r="E42" i="25"/>
  <c r="L42" i="25"/>
  <c r="G43" i="25"/>
  <c r="J44" i="25"/>
  <c r="D44" i="25"/>
  <c r="I44" i="25"/>
  <c r="E45" i="25"/>
  <c r="L45" i="25"/>
  <c r="G46" i="25"/>
  <c r="I53" i="25"/>
  <c r="I62" i="25"/>
  <c r="K7" i="25"/>
  <c r="E8" i="25"/>
  <c r="G9" i="25"/>
  <c r="I14" i="25"/>
  <c r="D15" i="25"/>
  <c r="K15" i="25"/>
  <c r="G16" i="25"/>
  <c r="I17" i="25"/>
  <c r="D18" i="25"/>
  <c r="K18" i="25"/>
  <c r="G19" i="25"/>
  <c r="I20" i="25"/>
  <c r="D21" i="25"/>
  <c r="K21" i="25"/>
  <c r="G22" i="25"/>
  <c r="I23" i="25"/>
  <c r="D24" i="25"/>
  <c r="K24" i="25"/>
  <c r="G25" i="25"/>
  <c r="I26" i="25"/>
  <c r="D27" i="25"/>
  <c r="K27" i="25"/>
  <c r="G28" i="25"/>
  <c r="I29" i="25"/>
  <c r="D30" i="25"/>
  <c r="K30" i="25"/>
  <c r="G31" i="25"/>
  <c r="I32" i="25"/>
  <c r="D33" i="25"/>
  <c r="K33" i="25"/>
  <c r="G34" i="25"/>
  <c r="I35" i="25"/>
  <c r="D36" i="25"/>
  <c r="K36" i="25"/>
  <c r="E38" i="25"/>
  <c r="J40" i="25"/>
  <c r="D40" i="25"/>
  <c r="E41" i="25"/>
  <c r="J43" i="25"/>
  <c r="D43" i="25"/>
  <c r="E44" i="25"/>
  <c r="J46" i="25"/>
  <c r="D46" i="25"/>
  <c r="I59" i="25"/>
  <c r="I64" i="25"/>
  <c r="I68" i="25"/>
  <c r="E15" i="25"/>
  <c r="M15" i="25"/>
  <c r="E18" i="25"/>
  <c r="M21" i="25"/>
  <c r="E24" i="25"/>
  <c r="M27" i="25"/>
  <c r="E30" i="25"/>
  <c r="M30" i="25"/>
  <c r="M33" i="25"/>
  <c r="E36" i="25"/>
  <c r="M36" i="25"/>
  <c r="J59" i="25"/>
  <c r="J68" i="25"/>
  <c r="K76" i="25"/>
  <c r="J76" i="25"/>
  <c r="J78" i="25" s="1"/>
  <c r="I76" i="25"/>
  <c r="I78" i="25" s="1"/>
  <c r="I80" i="25" l="1"/>
  <c r="J80" i="25"/>
  <c r="K78" i="25"/>
  <c r="I79" i="25" s="1"/>
  <c r="I83" i="25" l="1"/>
  <c r="J79" i="25"/>
  <c r="I84" i="25" s="1"/>
  <c r="K79" i="25"/>
  <c r="K80" i="25"/>
  <c r="I82" i="25" l="1"/>
</calcChain>
</file>

<file path=xl/sharedStrings.xml><?xml version="1.0" encoding="utf-8"?>
<sst xmlns="http://schemas.openxmlformats.org/spreadsheetml/2006/main" count="1672" uniqueCount="555">
  <si>
    <t>Impressum</t>
  </si>
  <si>
    <t>Produktlinie/Reihe:</t>
  </si>
  <si>
    <t>Tabellen</t>
  </si>
  <si>
    <t>Produkt-ID:</t>
  </si>
  <si>
    <t>Titel:</t>
  </si>
  <si>
    <t>Regionalreport über Beschäftigte (Quartalszahlen)</t>
  </si>
  <si>
    <t>Region:</t>
  </si>
  <si>
    <t>Mainz, kreisfreie Stadt (07315)</t>
  </si>
  <si>
    <t>Berichtsmonat:</t>
  </si>
  <si>
    <t>31. März 2025</t>
  </si>
  <si>
    <t>Erstellungsdatum:</t>
  </si>
  <si>
    <t>10.10.2025</t>
  </si>
  <si>
    <t>Periodizität:</t>
  </si>
  <si>
    <t>vierteljährlich</t>
  </si>
  <si>
    <t>Nächster Veröffentlichungstermin:</t>
  </si>
  <si>
    <t>12.01.2026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</si>
  <si>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</si>
  <si>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</si>
  <si>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</si>
  <si>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</si>
  <si>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</si>
  <si>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</si>
  <si>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</si>
  <si>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</si>
  <si>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</si>
  <si>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</si>
  <si>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</si>
  <si>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</si>
  <si>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</si>
  <si>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</si>
  <si>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</si>
  <si>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</si>
  <si>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</si>
  <si>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</si>
  <si>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</si>
  <si>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Regionalreport über Beschäftigte (Quartalszahlen), Frankfurt a.M., September 2025</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</si>
  <si>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</si>
  <si>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</si>
  <si>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</si>
  <si>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</si>
  <si>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</si>
  <si>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</si>
  <si>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März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</si>
  <si>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</si>
  <si>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</si>
  <si>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</si>
  <si>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</si>
  <si>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</si>
  <si>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</si>
  <si>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</si>
  <si>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</si>
  <si>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</si>
  <si>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</si>
  <si>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</si>
  <si>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</si>
  <si>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</si>
  <si>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</si>
  <si>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</si>
  <si>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</si>
  <si>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</si>
  <si>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</si>
  <si>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</si>
  <si>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</si>
  <si>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</si>
  <si>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</si>
  <si>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</si>
  <si>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</si>
  <si>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</si>
  <si>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</si>
  <si>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</si>
  <si>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</si>
  <si>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</si>
  <si>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</si>
  <si>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</si>
  <si>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</si>
  <si>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</si>
  <si>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</si>
  <si>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</si>
  <si>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</si>
  <si>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</si>
  <si>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</si>
  <si>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</si>
  <si>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</si>
  <si>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</si>
  <si>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</si>
  <si>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</si>
  <si>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Mainz, kreisfreie Stadt (07315);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</si>
  <si>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</si>
  <si>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</si>
  <si>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</si>
  <si>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</si>
  <si>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Mrz. 25</t>
  </si>
  <si>
    <t>Dez. 24</t>
  </si>
  <si>
    <t>Sep. 24</t>
  </si>
  <si>
    <t>Jun. 24</t>
  </si>
  <si>
    <t>Mrz.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</si>
  <si>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</si>
  <si>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</si>
  <si>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</si>
  <si>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</si>
  <si>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</si>
  <si>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</si>
  <si>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</si>
  <si>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</si>
  <si>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</si>
  <si>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</si>
  <si>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</si>
  <si>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</si>
  <si>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</si>
  <si>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</si>
  <si>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</si>
  <si>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</si>
  <si>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</si>
  <si>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</si>
  <si>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</si>
  <si>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</si>
  <si>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</si>
  <si>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</si>
  <si>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</si>
  <si>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</si>
  <si>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</si>
  <si>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</si>
  <si>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</si>
  <si>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</si>
  <si>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</si>
  <si>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</si>
  <si>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</si>
  <si>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</si>
  <si>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</si>
  <si>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</si>
  <si>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</si>
  <si>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</si>
  <si>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</si>
  <si>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</si>
  <si>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</si>
  <si>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</si>
  <si>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</si>
  <si>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</si>
  <si>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</si>
  <si>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</si>
  <si>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</si>
  <si>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</si>
  <si>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</si>
  <si>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</si>
  <si>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</si>
  <si>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</si>
  <si>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</si>
  <si>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</si>
  <si>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</si>
  <si>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</si>
  <si>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</si>
  <si>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</si>
  <si>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</si>
  <si>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</si>
  <si>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</si>
  <si>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</si>
  <si>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</si>
  <si>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</si>
  <si>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</si>
  <si>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</si>
  <si>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</si>
  <si>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</si>
  <si>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</si>
  <si>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</si>
  <si>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</si>
  <si>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</si>
  <si>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</si>
  <si>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</si>
  <si>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</si>
  <si>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</si>
  <si>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</si>
  <si>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</si>
  <si>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</si>
  <si>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</si>
  <si>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</si>
  <si>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</si>
  <si>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</si>
  <si>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</si>
  <si>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</si>
  <si>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Mainz, kreisfreie Stadt (07315)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</si>
  <si>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</si>
  <si>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</si>
  <si>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</si>
  <si>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</si>
  <si>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</si>
  <si>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</si>
  <si>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</si>
  <si>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</si>
  <si>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</si>
  <si>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</si>
  <si>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</si>
  <si>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</si>
  <si>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</si>
  <si>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</si>
  <si>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</si>
  <si>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</si>
  <si>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</si>
  <si>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</si>
  <si>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</si>
  <si>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</si>
  <si>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</si>
  <si>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</si>
  <si>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</si>
  <si>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</si>
  <si>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</si>
  <si>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</si>
  <si>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</si>
  <si>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</si>
  <si>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</si>
  <si>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</si>
  <si>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</si>
  <si>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</si>
  <si>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</si>
  <si>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</si>
  <si>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</si>
  <si>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</si>
  <si>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</si>
  <si>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</si>
  <si>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</si>
  <si>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</si>
  <si>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</si>
  <si>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</si>
  <si>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</si>
  <si>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</si>
  <si>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</si>
  <si>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</si>
  <si>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</si>
  <si>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</si>
  <si>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</si>
  <si>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</si>
  <si>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</si>
  <si>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</si>
  <si>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</si>
  <si>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</si>
  <si>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</si>
  <si>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</si>
  <si>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</si>
  <si>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</si>
  <si>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</si>
  <si>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</si>
  <si>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</si>
  <si>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</si>
  <si>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</si>
  <si>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</si>
  <si>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</si>
  <si>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</si>
  <si>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</si>
  <si>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</si>
  <si>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</si>
  <si>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</si>
  <si>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</si>
  <si>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</si>
  <si>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</si>
  <si>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</si>
  <si>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</si>
  <si>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</si>
  <si>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</si>
  <si>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</si>
  <si>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</si>
  <si>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</si>
  <si>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</si>
  <si>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</si>
  <si>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</si>
  <si>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</si>
  <si>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</si>
  <si>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</si>
  <si>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</si>
  <si>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</si>
  <si>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</si>
  <si>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</si>
  <si>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</si>
  <si>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</si>
  <si>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</si>
  <si>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</si>
  <si>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</si>
  <si>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</si>
  <si>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</si>
  <si>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</si>
  <si>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</si>
  <si>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</si>
  <si>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</si>
  <si>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</si>
  <si>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</si>
  <si>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</si>
  <si>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</si>
  <si>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</si>
  <si>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</si>
  <si>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</si>
  <si>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</si>
  <si>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</si>
  <si>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</si>
  <si>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</si>
  <si>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</si>
  <si>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</si>
  <si>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</si>
  <si>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</si>
  <si>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</si>
  <si>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</si>
  <si>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</si>
  <si>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</si>
  <si>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</si>
  <si>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</si>
  <si>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</si>
  <si>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</si>
  <si>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</si>
  <si>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</si>
  <si>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</si>
  <si>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</si>
  <si>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</si>
  <si>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</si>
  <si>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</si>
  <si>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</si>
  <si>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</si>
  <si>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</si>
  <si>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</si>
  <si>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</si>
  <si>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</si>
  <si>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</si>
  <si>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</si>
  <si>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</si>
  <si>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</si>
  <si>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</si>
  <si>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</si>
  <si>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</si>
  <si>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</si>
  <si>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</si>
  <si>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</si>
  <si>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</si>
  <si>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</si>
  <si>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</si>
  <si>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</si>
  <si>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</si>
  <si>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</si>
  <si>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</si>
  <si>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</si>
  <si>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</si>
  <si>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1. Quartal 2025</t>
  </si>
  <si>
    <t xml:space="preserve">Merkmale           </t>
  </si>
  <si>
    <t>4. Quartal 2024</t>
  </si>
  <si>
    <t>3. Quartal 2024</t>
  </si>
  <si>
    <t>2. Quartal 2024</t>
  </si>
  <si>
    <t>1.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</si>
  <si>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</si>
  <si>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</si>
  <si>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</si>
  <si>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</si>
  <si>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</si>
  <si>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</si>
  <si>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</si>
  <si>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</si>
  <si>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</si>
  <si>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</si>
  <si>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</si>
  <si>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</si>
  <si>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</si>
  <si>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</si>
  <si>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</si>
  <si>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</si>
  <si>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</si>
  <si>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</si>
  <si>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</si>
  <si>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</si>
  <si>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</si>
  <si>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</si>
  <si>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</si>
  <si>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</si>
  <si>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</si>
  <si>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</si>
  <si>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</si>
  <si>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</si>
  <si>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</si>
  <si>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</si>
  <si>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</si>
  <si>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</si>
  <si>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</si>
  <si>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</si>
  <si>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Mainz, kreisfreie Stadt (07315); (Gebietsstand September 2025)</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</si>
  <si>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</si>
  <si>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</si>
  <si>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</si>
  <si>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</si>
  <si>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</si>
  <si>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</si>
  <si>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</si>
  <si>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</si>
  <si>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</si>
  <si>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</si>
  <si>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</si>
  <si>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</si>
  <si>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</si>
  <si>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Mrz. / 1 . Quartal </t>
  </si>
  <si>
    <t xml:space="preserve">         Jun. / 2 . Quartal </t>
  </si>
  <si>
    <t xml:space="preserve">         Sep. / 3 . Quartal </t>
  </si>
  <si>
    <t xml:space="preserve">         Dez. / 4 . Quartal </t>
  </si>
  <si>
    <t xml:space="preserve">2016 Mrz. / 1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</si>
  <si>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</si>
  <si>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</si>
  <si>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</si>
  <si>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</si>
  <si>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</si>
  <si>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</si>
  <si>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</si>
  <si>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</si>
  <si>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</si>
  <si>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</si>
  <si>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</si>
  <si>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</si>
  <si>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</si>
  <si>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</si>
  <si>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</si>
  <si>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</si>
  <si>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</si>
  <si>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</si>
  <si>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</si>
  <si>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</si>
  <si>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</si>
  <si>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</si>
  <si>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</si>
  <si>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</si>
  <si>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</si>
  <si>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</si>
  <si>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18.09.2023</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</si>
  <si>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</si>
  <si>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</si>
  <si>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</si>
  <si>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</si>
  <si>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</si>
  <si>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</si>
  <si>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</si>
  <si>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</si>
  <si>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</si>
  <si>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</si>
  <si>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</si>
  <si>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</si>
  <si>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</si>
  <si>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</si>
  <si>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</si>
  <si>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</si>
  <si>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</si>
  <si>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</si>
  <si>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</si>
  <si>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</si>
  <si>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</si>
  <si>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</si>
  <si>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</si>
  <si>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</si>
  <si>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</si>
  <si>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</si>
  <si>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</si>
  <si>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</si>
  <si>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31.07.2025</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</si>
  <si>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</si>
  <si>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</si>
  <si>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</si>
  <si>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</si>
  <si>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</si>
  <si>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</si>
  <si>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</si>
  <si>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</si>
  <si>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</si>
  <si>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</si>
  <si>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</si>
  <si>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</si>
  <si>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</si>
  <si>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</si>
  <si>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</si>
  <si>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</si>
  <si>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</si>
  <si>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</si>
  <si>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</si>
  <si>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</si>
  <si>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</si>
  <si>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</si>
  <si>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</si>
  <si>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</si>
  <si>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</si>
  <si>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</si>
  <si>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</si>
  <si>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</si>
  <si>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</si>
  <si>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</si>
  <si>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</si>
  <si>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</si>
  <si>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</si>
  <si>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</si>
  <si>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</si>
  <si>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</si>
  <si>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</si>
  <si>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</si>
  <si>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</si>
  <si>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</si>
  <si>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</si>
  <si>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</si>
  <si>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März 2019</t>
  </si>
  <si>
    <t>Juni 2019</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</si>
  <si>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</si>
  <si>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</si>
  <si>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</si>
  <si>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</si>
  <si>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</si>
  <si>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</si>
  <si>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</si>
  <si>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</si>
  <si>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</si>
  <si>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</si>
  <si>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</si>
  <si>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</si>
  <si>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</si>
  <si>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</si>
  <si>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</si>
  <si>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</si>
  <si>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</si>
  <si>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</si>
  <si>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</si>
  <si>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</si>
  <si>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</si>
  <si>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</si>
  <si>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</si>
  <si>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</si>
  <si>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</si>
  <si>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</si>
  <si>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</si>
  <si>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</si>
  <si>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</si>
  <si>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</si>
  <si>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</si>
  <si>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</si>
  <si>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</si>
  <si>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</si>
  <si>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</si>
  <si>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</si>
  <si>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</si>
  <si>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</si>
  <si>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</si>
  <si>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</si>
  <si>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</si>
  <si>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</si>
  <si>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</si>
  <si>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</si>
  <si>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</si>
  <si>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</si>
  <si>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</si>
  <si>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</si>
  <si>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</si>
  <si>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</si>
  <si>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</si>
  <si>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</si>
  <si>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</si>
  <si>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</si>
  <si>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</si>
  <si>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</si>
  <si>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</si>
  <si>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(Mrz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</si>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</sst>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4">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0" fontId="1" fillId="0" borderId="0"/>
    <xf numFmtId="0" fontId="8" fillId="0" borderId="0" applyNumberFormat="0" applyFill="0" applyBorder="0" applyAlignment="0" applyProtection="0">
      <alignment vertical="top"/>
      <protection locked="0"/>
    </xf>
  </cellStyleXfs>
  <cellXfs count="556">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4"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5" applyFont="1" applyFill="1" applyAlignment="1">
      <alignment horizontal="left" wrapText="1"/>
    </xf>
    <xf numFmtId="0" fontId="3" fillId="0" borderId="1" xfId="6" applyBorder="1" applyAlignment="1">
      <alignment horizontal="right" vertical="center"/>
    </xf>
    <xf numFmtId="0" fontId="3" fillId="0" borderId="0" xfId="6"/>
    <xf numFmtId="0" fontId="3" fillId="0" borderId="0" xfId="6" applyAlignment="1">
      <alignment horizontal="right" vertical="center"/>
    </xf>
    <xf numFmtId="0" fontId="3" fillId="0" borderId="0" xfId="6"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5" applyFont="1" applyFill="1" applyAlignment="1">
      <alignment horizontal="left" wrapText="1"/>
    </xf>
    <xf numFmtId="0" fontId="48" fillId="0" borderId="0" xfId="7" applyFont="1" applyAlignment="1">
      <alignment horizontal="left" vertical="top"/>
    </xf>
    <xf numFmtId="0" fontId="9" fillId="0" borderId="0" xfId="7" applyFont="1" applyAlignment="1">
      <alignment horizontal="left" vertical="top"/>
    </xf>
    <xf numFmtId="0" fontId="4" fillId="0" borderId="0" xfId="8" applyFont="1" applyAlignment="1">
      <alignment horizontal="left" vertical="top" wrapText="1"/>
    </xf>
    <xf numFmtId="0" fontId="13" fillId="0" borderId="0" xfId="6" applyFont="1" applyAlignment="1">
      <alignment horizontal="left" vertical="top"/>
    </xf>
    <xf numFmtId="0" fontId="10" fillId="0" borderId="0" xfId="6" applyFont="1" applyAlignment="1">
      <alignment horizontal="justify" vertical="top" wrapText="1"/>
    </xf>
    <xf numFmtId="0" fontId="3" fillId="0" borderId="0" xfId="6" applyAlignment="1">
      <alignment horizontal="left" vertical="top" wrapText="1"/>
    </xf>
    <xf numFmtId="0" fontId="3" fillId="0" borderId="0" xfId="6" applyAlignment="1">
      <alignment horizontal="justify" vertical="top" wrapText="1"/>
    </xf>
    <xf numFmtId="0" fontId="47" fillId="0" borderId="0" xfId="9" applyFont="1" applyAlignment="1" applyProtection="1">
      <alignment horizontal="left" vertical="top" wrapText="1"/>
    </xf>
    <xf numFmtId="0" fontId="12" fillId="0" borderId="0" xfId="6" applyFont="1" applyAlignment="1">
      <alignment horizontal="justify" vertical="top" wrapText="1"/>
    </xf>
    <xf numFmtId="0" fontId="3" fillId="0" borderId="0" xfId="6" applyAlignment="1">
      <alignment horizontal="justify" vertical="top"/>
    </xf>
    <xf numFmtId="0" fontId="47" fillId="0" borderId="0" xfId="9" applyFont="1" applyAlignment="1" applyProtection="1">
      <alignment horizontal="justify" vertical="top" wrapText="1"/>
    </xf>
    <xf numFmtId="0" fontId="3" fillId="0" borderId="0" xfId="6" applyAlignment="1">
      <alignment horizontal="justify"/>
    </xf>
    <xf numFmtId="0" fontId="4" fillId="0" borderId="0" xfId="9" applyAlignment="1" applyProtection="1">
      <alignment horizontal="justify" vertical="top" wrapText="1"/>
    </xf>
    <xf numFmtId="0" fontId="10" fillId="0" borderId="0" xfId="6" applyFont="1" applyAlignment="1">
      <alignment horizontal="left" vertical="top" wrapText="1"/>
    </xf>
    <xf numFmtId="0" fontId="4" fillId="0" borderId="0" xfId="8" applyFont="1" applyAlignment="1">
      <alignment vertical="top" wrapText="1"/>
    </xf>
    <xf numFmtId="0" fontId="9" fillId="0" borderId="1" xfId="7" applyFont="1" applyBorder="1" applyAlignment="1">
      <alignment horizontal="right" vertical="center"/>
    </xf>
    <xf numFmtId="0" fontId="1" fillId="0" borderId="0" xfId="7"/>
    <xf numFmtId="0" fontId="9" fillId="0" borderId="0" xfId="7" applyFont="1" applyAlignment="1">
      <alignment horizontal="right" vertical="center"/>
    </xf>
    <xf numFmtId="0" fontId="1" fillId="0" borderId="0" xfId="7" applyAlignment="1">
      <alignment horizontal="left" vertical="top"/>
    </xf>
    <xf numFmtId="0" fontId="13" fillId="0" borderId="0" xfId="7" applyFont="1" applyAlignment="1">
      <alignment horizontal="left" vertical="top" wrapText="1"/>
    </xf>
    <xf numFmtId="0" fontId="44" fillId="0" borderId="0" xfId="7" applyFont="1" applyAlignment="1">
      <alignment horizontal="justify" vertical="top" wrapText="1"/>
    </xf>
    <xf numFmtId="0" fontId="43" fillId="0" borderId="0" xfId="7" applyFont="1" applyAlignment="1">
      <alignment horizontal="left" vertical="top" wrapText="1"/>
    </xf>
    <xf numFmtId="0" fontId="49" fillId="0" borderId="0" xfId="7" applyFont="1" applyAlignment="1">
      <alignment horizontal="justify" vertical="top" wrapText="1"/>
    </xf>
    <xf numFmtId="0" fontId="50" fillId="0" borderId="0" xfId="7"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0" applyFont="1" applyFill="1" applyBorder="1"/>
    <xf numFmtId="0" fontId="10" fillId="0" borderId="0" xfId="10" applyFont="1"/>
    <xf numFmtId="0" fontId="8" fillId="0" borderId="0" xfId="11" applyBorder="1" applyAlignment="1" applyProtection="1">
      <alignment horizontal="right"/>
    </xf>
    <xf numFmtId="0" fontId="51" fillId="0" borderId="0" xfId="10" applyFont="1" applyAlignment="1">
      <alignment horizontal="left" indent="10"/>
    </xf>
    <xf numFmtId="0" fontId="3" fillId="0" borderId="0" xfId="10" applyAlignment="1">
      <alignment horizontal="left"/>
    </xf>
    <xf numFmtId="0" fontId="19" fillId="5" borderId="0" xfId="10" applyFont="1" applyFill="1" applyAlignment="1">
      <alignment horizontal="right"/>
    </xf>
    <xf numFmtId="0" fontId="3" fillId="0" borderId="0" xfId="10" applyAlignment="1">
      <alignment horizontal="left" vertical="top" wrapText="1"/>
    </xf>
    <xf numFmtId="0" fontId="11" fillId="0" borderId="0" xfId="10" applyFont="1"/>
    <xf numFmtId="0" fontId="17" fillId="0" borderId="0" xfId="10" applyFont="1"/>
    <xf numFmtId="0" fontId="34" fillId="0" borderId="0" xfId="10" applyFont="1" applyAlignment="1">
      <alignment horizontal="left"/>
    </xf>
    <xf numFmtId="0" fontId="3" fillId="5" borderId="0" xfId="10" applyFill="1" applyAlignment="1">
      <alignment horizontal="left" wrapText="1"/>
    </xf>
    <xf numFmtId="0" fontId="12" fillId="5" borderId="0" xfId="10" applyFont="1" applyFill="1" applyAlignment="1">
      <alignment horizontal="left" wrapText="1"/>
    </xf>
    <xf numFmtId="0" fontId="34" fillId="0" borderId="0" xfId="12" applyFont="1"/>
    <xf numFmtId="0" fontId="52" fillId="5" borderId="0" xfId="13" applyFont="1" applyFill="1" applyAlignment="1" applyProtection="1">
      <alignment vertical="top" wrapText="1"/>
    </xf>
    <xf numFmtId="0" fontId="33" fillId="0" borderId="0" xfId="12" applyFont="1" applyAlignment="1">
      <alignment horizontal="center"/>
    </xf>
    <xf numFmtId="0" fontId="33" fillId="0" borderId="0" xfId="10" applyFont="1" applyAlignment="1">
      <alignment horizontal="left"/>
    </xf>
    <xf numFmtId="0" fontId="53" fillId="0" borderId="0" xfId="12" applyFont="1" applyAlignment="1">
      <alignment horizontal="left" indent="10"/>
    </xf>
    <xf numFmtId="0" fontId="8" fillId="0" borderId="0" xfId="11" applyFill="1" applyAlignment="1" applyProtection="1">
      <alignment horizontal="left" vertical="top" wrapText="1" indent="2"/>
    </xf>
    <xf numFmtId="0" fontId="8" fillId="0" borderId="0" xfId="11" applyAlignment="1" applyProtection="1">
      <alignment horizontal="left" vertical="top" wrapText="1"/>
    </xf>
    <xf numFmtId="0" fontId="3" fillId="0" borderId="0" xfId="10"/>
    <xf numFmtId="0" fontId="8" fillId="5" borderId="0" xfId="11" applyFill="1" applyBorder="1" applyAlignment="1" applyProtection="1">
      <alignment horizontal="left" vertical="top" wrapText="1" indent="2"/>
    </xf>
    <xf numFmtId="0" fontId="51" fillId="0" borderId="0" xfId="12" applyFont="1" applyAlignment="1">
      <alignment horizontal="left" vertical="top" wrapText="1" indent="2"/>
    </xf>
    <xf numFmtId="0" fontId="53" fillId="0" borderId="0" xfId="12" applyFont="1" applyAlignment="1">
      <alignment horizontal="center"/>
    </xf>
    <xf numFmtId="0" fontId="3" fillId="0" borderId="0" xfId="10" applyAlignment="1">
      <alignment horizontal="left" indent="3"/>
    </xf>
    <xf numFmtId="0" fontId="8" fillId="0" borderId="0" xfId="11" applyFill="1" applyBorder="1" applyAlignment="1" applyProtection="1">
      <alignment horizontal="left" vertical="top" wrapText="1" indent="2"/>
    </xf>
    <xf numFmtId="0" fontId="12" fillId="0" borderId="0" xfId="10" applyFont="1" applyAlignment="1">
      <alignment horizontal="left" vertical="top" wrapText="1"/>
    </xf>
    <xf numFmtId="0" fontId="8" fillId="0" borderId="0" xfId="11" applyFill="1" applyAlignment="1" applyProtection="1">
      <alignment horizontal="left" wrapText="1" indent="2"/>
    </xf>
    <xf numFmtId="0" fontId="8" fillId="0" borderId="0" xfId="11" applyAlignment="1" applyProtection="1">
      <alignment horizontal="left" wrapText="1" indent="2"/>
    </xf>
    <xf numFmtId="0" fontId="8" fillId="0" borderId="0" xfId="11" applyAlignment="1" applyProtection="1">
      <alignment wrapText="1"/>
    </xf>
    <xf numFmtId="0" fontId="8" fillId="0" borderId="0" xfId="11" applyAlignment="1" applyProtection="1">
      <alignment horizontal="left" vertical="center" indent="2"/>
    </xf>
    <xf numFmtId="0" fontId="8" fillId="0" borderId="0" xfId="11" applyFill="1" applyAlignment="1" applyProtection="1">
      <alignment horizontal="left" indent="2"/>
    </xf>
    <xf numFmtId="0" fontId="8" fillId="0" borderId="0" xfId="11" applyFill="1" applyAlignment="1" applyProtection="1">
      <alignment horizontal="left" wrapText="1" indent="2"/>
    </xf>
    <xf numFmtId="0" fontId="8" fillId="0" borderId="0" xfId="13" applyFill="1" applyAlignment="1" applyProtection="1">
      <alignment horizontal="left" wrapText="1" indent="2"/>
    </xf>
    <xf numFmtId="0" fontId="8" fillId="0" borderId="0" xfId="13" applyFill="1" applyAlignment="1" applyProtection="1">
      <alignment horizontal="left" indent="2"/>
    </xf>
    <xf numFmtId="0" fontId="8" fillId="0" borderId="0" xfId="11" applyFill="1" applyAlignment="1" applyProtection="1"/>
    <xf numFmtId="0" fontId="8" fillId="0" borderId="0" xfId="11" applyAlignment="1" applyProtection="1"/>
    <xf numFmtId="0" fontId="8" fillId="0" borderId="0" xfId="11" applyFill="1" applyAlignment="1" applyProtection="1"/>
    <xf numFmtId="0" fontId="8" fillId="0" borderId="0" xfId="13" applyFill="1" applyAlignment="1" applyProtection="1">
      <alignment wrapText="1"/>
    </xf>
    <xf numFmtId="0" fontId="1" fillId="0" borderId="0" xfId="12" applyAlignment="1">
      <alignment wrapText="1"/>
    </xf>
    <xf numFmtId="0" fontId="3" fillId="0" borderId="0" xfId="10" applyAlignment="1">
      <alignment wrapText="1"/>
    </xf>
    <xf numFmtId="0" fontId="10" fillId="0" borderId="0" xfId="10" applyFont="1" applyAlignment="1">
      <alignment horizontal="left"/>
    </xf>
    <xf numFmtId="0" fontId="8" fillId="0" borderId="0" xfId="11" applyFill="1" applyAlignment="1" applyProtection="1">
      <alignment horizontal="left"/>
    </xf>
    <xf numFmtId="0" fontId="8" fillId="0" borderId="0" xfId="13" applyFill="1" applyBorder="1" applyAlignment="1" applyProtection="1">
      <alignment horizontal="left" wrapText="1" indent="2"/>
    </xf>
    <xf numFmtId="0" fontId="8" fillId="0" borderId="0" xfId="11" applyFill="1" applyBorder="1" applyAlignment="1" applyProtection="1">
      <alignment horizontal="left" wrapText="1"/>
    </xf>
    <xf numFmtId="0" fontId="8" fillId="0" borderId="0" xfId="11" applyFill="1" applyAlignment="1" applyProtection="1">
      <alignment horizontal="left" wrapText="1"/>
    </xf>
    <xf numFmtId="0" fontId="3" fillId="0" borderId="0" xfId="12" applyFont="1" applyAlignment="1">
      <alignment horizontal="left"/>
    </xf>
    <xf numFmtId="0" fontId="3" fillId="0" borderId="0" xfId="10" applyAlignment="1">
      <alignment horizontal="left" wrapText="1"/>
    </xf>
    <xf numFmtId="0" fontId="8" fillId="0" borderId="0" xfId="11"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1"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3"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4">
    <cellStyle name="Hyperlink 3 3" xfId="8" xr:uid="{6FD5891A-D8B0-410E-88DE-5AB65C636EC1}"/>
    <cellStyle name="Link" xfId="1" builtinId="8"/>
    <cellStyle name="Link 2" xfId="5" xr:uid="{FF7680B5-BF55-496F-B21C-4FA3E89DD69E}"/>
    <cellStyle name="Link 2 2" xfId="13" xr:uid="{931BADC5-D55B-4841-85B8-AA672E839E20}"/>
    <cellStyle name="Link 3" xfId="9" xr:uid="{B3CC6310-ED35-44EA-9F96-94F61D9A4C7A}"/>
    <cellStyle name="Link 4" xfId="11" xr:uid="{B5394D1E-F8D5-4C3C-B394-46A52E35AF45}"/>
    <cellStyle name="Standard" xfId="0" builtinId="0"/>
    <cellStyle name="Standard 2" xfId="6" xr:uid="{2BE7D877-897D-4C17-A743-93FA47E66824}"/>
    <cellStyle name="Standard 2 2" xfId="10" xr:uid="{618BDAF6-5D27-42C0-92E7-1AE7BFD2B4CB}"/>
    <cellStyle name="Standard 2 4" xfId="12" xr:uid="{7944A4F5-C997-42D7-93A0-0AF2E1FF1CE9}"/>
    <cellStyle name="Standard 24" xfId="7" xr:uid="{7BEA7F6D-6275-4CF3-9907-C66E8A83749B}"/>
    <cellStyle name="Standard 3 4" xfId="2" xr:uid="{F5B5F127-3FE9-4FE1-96C2-8CB5DED29BC5}"/>
    <cellStyle name="Standard 8" xfId="4" xr:uid="{26799220-F501-4FBE-8DD6-F289ECE2A32F}"/>
    <cellStyle name="Standard_Vorlage Publikation" xfId="3" xr:uid="{D40FEB43-0C0D-410F-B38F-6C291DB7DB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{1E43BA65-973E-4A98-8F22-D6AAC6A25196}</c15:txfldGUID>
                      <c15:f>Daten_Diagramme!$D$6</c15:f>
                      <c15:dlblFieldTableCache>
                        <c:ptCount val="1"/>
                        <c:pt idx="0">
                          <c:v>1.4</c:v>
                        </c:pt>
                      </c15:dlblFieldTableCache>
                    </c15:dlblFTEntry>
                  </c15:dlblFieldTable>
                  <c15:showDataLabelsRange val="0"/>
                </c:ext>
                <c:ext xmlns:c16="http://schemas.microsoft.com/office/drawing/2014/chart" uri="{C3380CC4-5D6E-409C-BE32-E72D297353CC}">
                  <c16:uniqueId val="{00000000-EE64-4E96-895E-7DB53E6F1200}"/>
                </c:ext>
              </c:extLst>
            </c:dLbl>
            <c:dLbl>
              <c:idx val="1"/>
              <c:tx>
                <c:strRef>
                  <c:f>Daten_Diagramme!$D$7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{C19D254D-510A-42FA-B475-413EC71E45D3}</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1-EE64-4E96-895E-7DB53E6F1200}"/>
                </c:ext>
              </c:extLst>
            </c:dLbl>
            <c:dLbl>
              <c:idx val="2"/>
              <c:tx>
                <c:strRef>
                  <c:f>Daten_Diagramme!$D$8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{5E972F7A-DA0E-4D80-AC88-1A80DC6002DB}</c15:txfldGUID>
                      <c15:f>Daten_Diagramme!$D$8</c15:f>
                      <c15:dlblFieldTableCache>
                        <c:ptCount val="1"/>
                        <c:pt idx="0">
                          <c:v>0.3</c:v>
                        </c:pt>
                      </c15:dlblFieldTableCache>
                    </c15:dlblFTEntry>
                  </c15:dlblFieldTable>
                  <c15:showDataLabelsRange val="0"/>
                </c:ext>
                <c:ext xmlns:c16="http://schemas.microsoft.com/office/drawing/2014/chart" uri="{C3380CC4-5D6E-409C-BE32-E72D297353CC}">
                  <c16:uniqueId val="{00000002-EE64-4E96-895E-7DB53E6F1200}"/>
                </c:ext>
              </c:extLst>
            </c:dLbl>
            <c:dLbl>
              <c:idx val="3"/>
              <c:tx>
                <c:strRef>
                  <c:f>Daten_Diagramme!$D$9</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{3F294D38-44EA-42A1-8AED-5FF2FF4D639F}</c15:txfldGUID>
                      <c15:f>Daten_Diagramme!$D$9</c15:f>
                      <c15:dlblFieldTableCache>
                        <c:ptCount val="1"/>
                        <c:pt idx="0">
                          <c:v>0.2</c:v>
                        </c:pt>
                      </c15:dlblFieldTableCache>
                    </c15:dlblFTEntry>
                  </c15:dlblFieldTable>
                  <c15:showDataLabelsRange val="0"/>
                </c:ext>
                <c:ext xmlns:c16="http://schemas.microsoft.com/office/drawing/2014/chart" uri="{C3380CC4-5D6E-409C-BE32-E72D297353CC}">
                  <c16:uniqueId val="{00000003-EE64-4E96-895E-7DB53E6F1200}"/>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1.4313654358764056</c:v>
                </c:pt>
                <c:pt idx="1">
                  <c:v>4.2878384918655595E-2</c:v>
                </c:pt>
                <c:pt idx="2">
                  <c:v>0.3396211717877754</c:v>
                </c:pt>
                <c:pt idx="3">
                  <c:v>0.22442957733794169</c:v>
                </c:pt>
              </c:numCache>
            </c:numRef>
          </c:val>
          <c:extLst>
            <c:ext xmlns:c16="http://schemas.microsoft.com/office/drawing/2014/chart" uri="{C3380CC4-5D6E-409C-BE32-E72D297353CC}">
              <c16:uniqueId val="{00000004-EE64-4E96-895E-7DB53E6F1200}"/>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{DC1D9C17-CE9C-4E42-90DD-552D3ED66824}</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EE64-4E96-895E-7DB53E6F1200}"/>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{BB5553A9-42C7-4D7D-B0A6-25655F8405E4}</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EE64-4E96-895E-7DB53E6F1200}"/>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{D8A4DBDB-D36D-4F87-B940-94F04BB2CF2F}</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EE64-4E96-895E-7DB53E6F1200}"/>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{FB6D4EDE-E235-4FAB-B9E0-CE4B902A7381}</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EE64-4E96-895E-7DB53E6F120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EE64-4E96-895E-7DB53E6F1200}"/>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EE64-4E96-895E-7DB53E6F1200}"/>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{1D5AE32F-3EBA-47F9-AEC6-F45CF836276A}</c15:txfldGUID>
                      <c15:f>Daten_Diagramme!$E$6</c15:f>
                      <c15:dlblFieldTableCache>
                        <c:ptCount val="1"/>
                        <c:pt idx="0">
                          <c:v>1.1</c:v>
                        </c:pt>
                      </c15:dlblFieldTableCache>
                    </c15:dlblFTEntry>
                  </c15:dlblFieldTable>
                  <c15:showDataLabelsRange val="0"/>
                </c:ext>
                <c:ext xmlns:c16="http://schemas.microsoft.com/office/drawing/2014/chart" uri="{C3380CC4-5D6E-409C-BE32-E72D297353CC}">
                  <c16:uniqueId val="{00000000-7BE8-4777-B5C3-7E9622DEDA3E}"/>
                </c:ext>
              </c:extLst>
            </c:dLbl>
            <c:dLbl>
              <c:idx val="1"/>
              <c:tx>
                <c:strRef>
                  <c:f>Daten_Diagramme!$E$7</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{14A8654C-1388-4174-ADE8-A9276882B03F}</c15:txfldGUID>
                      <c15:f>Daten_Diagramme!$E$7</c15:f>
                      <c15:dlblFieldTableCache>
                        <c:ptCount val="1"/>
                        <c:pt idx="0">
                          <c:v>-0.2</c:v>
                        </c:pt>
                      </c15:dlblFieldTableCache>
                    </c15:dlblFTEntry>
                  </c15:dlblFieldTable>
                  <c15:showDataLabelsRange val="0"/>
                </c:ext>
                <c:ext xmlns:c16="http://schemas.microsoft.com/office/drawing/2014/chart" uri="{C3380CC4-5D6E-409C-BE32-E72D297353CC}">
                  <c16:uniqueId val="{00000001-7BE8-4777-B5C3-7E9622DEDA3E}"/>
                </c:ext>
              </c:extLst>
            </c:dLbl>
            <c:dLbl>
              <c:idx val="2"/>
              <c:tx>
                <c:strRef>
                  <c:f>Daten_Diagramme!$E$8</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{5AB5EE66-1B37-41FE-894D-D5B382DBB5A9}</c15:txfldGUID>
                      <c15:f>Daten_Diagramme!$E$8</c15:f>
                      <c15:dlblFieldTableCache>
                        <c:ptCount val="1"/>
                        <c:pt idx="0">
                          <c:v>-0.1</c:v>
                        </c:pt>
                      </c15:dlblFieldTableCache>
                    </c15:dlblFTEntry>
                  </c15:dlblFieldTable>
                  <c15:showDataLabelsRange val="0"/>
                </c:ext>
                <c:ext xmlns:c16="http://schemas.microsoft.com/office/drawing/2014/chart" uri="{C3380CC4-5D6E-409C-BE32-E72D297353CC}">
                  <c16:uniqueId val="{00000002-7BE8-4777-B5C3-7E9622DEDA3E}"/>
                </c:ext>
              </c:extLst>
            </c:dLbl>
            <c:dLbl>
              <c:idx val="3"/>
              <c:tx>
                <c:strRef>
                  <c:f>Daten_Diagramme!$E$9</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{63E99BF2-C116-4666-BFA6-59DBDB94BEC0}</c15:txfldGUID>
                      <c15:f>Daten_Diagramme!$E$9</c15:f>
                      <c15:dlblFieldTableCache>
                        <c:ptCount val="1"/>
                        <c:pt idx="0">
                          <c:v>0.0</c:v>
                        </c:pt>
                      </c15:dlblFieldTableCache>
                    </c15:dlblFTEntry>
                  </c15:dlblFieldTable>
                  <c15:showDataLabelsRange val="0"/>
                </c:ext>
                <c:ext xmlns:c16="http://schemas.microsoft.com/office/drawing/2014/chart" uri="{C3380CC4-5D6E-409C-BE32-E72D297353CC}">
                  <c16:uniqueId val="{00000003-7BE8-4777-B5C3-7E9622DEDA3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1.1045091677906171</c:v>
                </c:pt>
                <c:pt idx="1">
                  <c:v>-0.15786518879440442</c:v>
                </c:pt>
                <c:pt idx="2">
                  <c:v>-0.12503604209716948</c:v>
                </c:pt>
                <c:pt idx="3">
                  <c:v>2.1965989172106244E-2</c:v>
                </c:pt>
              </c:numCache>
            </c:numRef>
          </c:val>
          <c:extLst>
            <c:ext xmlns:c16="http://schemas.microsoft.com/office/drawing/2014/chart" uri="{C3380CC4-5D6E-409C-BE32-E72D297353CC}">
              <c16:uniqueId val="{00000004-7BE8-4777-B5C3-7E9622DEDA3E}"/>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{01E46CAF-7DB3-4D65-9311-1E8E8612ED94}</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7BE8-4777-B5C3-7E9622DEDA3E}"/>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{8C6E0C78-DF92-43A9-B4B6-2CCF503D2F50}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7BE8-4777-B5C3-7E9622DEDA3E}"/>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{C4700099-03AE-4FD5-AC61-20FCE61F9A4D}</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7BE8-4777-B5C3-7E9622DEDA3E}"/>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{34326CC1-EA69-4D0E-B442-7745841C981F}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7BE8-4777-B5C3-7E9622DEDA3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7BE8-4777-B5C3-7E9622DEDA3E}"/>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7BE8-4777-B5C3-7E9622DEDA3E}"/>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{7AAAE054-6700-44C7-A44E-BC9F435C76BF}</c15:txfldGUID>
                      <c15:f>Daten_Diagramme!$D$14</c15:f>
                      <c15:dlblFieldTableCache>
                        <c:ptCount val="1"/>
                        <c:pt idx="0">
                          <c:v>1.4</c:v>
                        </c:pt>
                      </c15:dlblFieldTableCache>
                    </c15:dlblFTEntry>
                  </c15:dlblFieldTable>
                  <c15:showDataLabelsRange val="0"/>
                </c:ext>
                <c:ext xmlns:c16="http://schemas.microsoft.com/office/drawing/2014/chart" uri="{C3380CC4-5D6E-409C-BE32-E72D297353CC}">
                  <c16:uniqueId val="{00000000-44EC-4FC4-8035-B2DE0CA74635}"/>
                </c:ext>
              </c:extLst>
            </c:dLbl>
            <c:dLbl>
              <c:idx val="1"/>
              <c:tx>
                <c:strRef>
                  <c:f>Daten_Diagramme!$D$15</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{EE0AA4B4-B700-440C-B676-31B825C0281C}</c15:txfldGUID>
                      <c15:f>Daten_Diagramme!$D$15</c15:f>
                      <c15:dlblFieldTableCache>
                        <c:ptCount val="1"/>
                        <c:pt idx="0">
                          <c:v>4.8</c:v>
                        </c:pt>
                      </c15:dlblFieldTableCache>
                    </c15:dlblFTEntry>
                  </c15:dlblFieldTable>
                  <c15:showDataLabelsRange val="0"/>
                </c:ext>
                <c:ext xmlns:c16="http://schemas.microsoft.com/office/drawing/2014/chart" uri="{C3380CC4-5D6E-409C-BE32-E72D297353CC}">
                  <c16:uniqueId val="{00000001-44EC-4FC4-8035-B2DE0CA74635}"/>
                </c:ext>
              </c:extLst>
            </c:dLbl>
            <c:dLbl>
              <c:idx val="2"/>
              <c:tx>
                <c:strRef>
                  <c:f>Daten_Diagramme!$D$16</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{27DA8B2F-AF62-481D-ABED-9ECD250D57DD}</c15:txfldGUID>
                      <c15:f>Daten_Diagramme!$D$16</c15:f>
                      <c15:dlblFieldTableCache>
                        <c:ptCount val="1"/>
                        <c:pt idx="0">
                          <c:v>4.0</c:v>
                        </c:pt>
                      </c15:dlblFieldTableCache>
                    </c15:dlblFTEntry>
                  </c15:dlblFieldTable>
                  <c15:showDataLabelsRange val="0"/>
                </c:ext>
                <c:ext xmlns:c16="http://schemas.microsoft.com/office/drawing/2014/chart" uri="{C3380CC4-5D6E-409C-BE32-E72D297353CC}">
                  <c16:uniqueId val="{00000002-44EC-4FC4-8035-B2DE0CA74635}"/>
                </c:ext>
              </c:extLst>
            </c:dLbl>
            <c:dLbl>
              <c:idx val="3"/>
              <c:tx>
                <c:strRef>
                  <c:f>Daten_Diagramme!$D$17</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{C602F89A-EA94-4159-8E32-C0AAC81F54A3}</c15:txfldGUID>
                      <c15:f>Daten_Diagramme!$D$17</c15:f>
                      <c15:dlblFieldTableCache>
                        <c:ptCount val="1"/>
                        <c:pt idx="0">
                          <c:v>-1.9</c:v>
                        </c:pt>
                      </c15:dlblFieldTableCache>
                    </c15:dlblFTEntry>
                  </c15:dlblFieldTable>
                  <c15:showDataLabelsRange val="0"/>
                </c:ext>
                <c:ext xmlns:c16="http://schemas.microsoft.com/office/drawing/2014/chart" uri="{C3380CC4-5D6E-409C-BE32-E72D297353CC}">
                  <c16:uniqueId val="{00000003-44EC-4FC4-8035-B2DE0CA74635}"/>
                </c:ext>
              </c:extLst>
            </c:dLbl>
            <c:dLbl>
              <c:idx val="4"/>
              <c:tx>
                <c:strRef>
                  <c:f>Daten_Diagramme!$D$18</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{93F29E26-8BA9-42CE-B448-14B5958A1E3F}</c15:txfldGUID>
                      <c15:f>Daten_Diagramme!$D$18</c15:f>
                      <c15:dlblFieldTableCache>
                        <c:ptCount val="1"/>
                        <c:pt idx="0">
                          <c:v>-3.5</c:v>
                        </c:pt>
                      </c15:dlblFieldTableCache>
                    </c15:dlblFTEntry>
                  </c15:dlblFieldTable>
                  <c15:showDataLabelsRange val="0"/>
                </c:ext>
                <c:ext xmlns:c16="http://schemas.microsoft.com/office/drawing/2014/chart" uri="{C3380CC4-5D6E-409C-BE32-E72D297353CC}">
                  <c16:uniqueId val="{00000004-44EC-4FC4-8035-B2DE0CA74635}"/>
                </c:ext>
              </c:extLst>
            </c:dLbl>
            <c:dLbl>
              <c:idx val="5"/>
              <c:tx>
                <c:strRef>
                  <c:f>Daten_Diagramme!$D$19</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{7E5ED80F-C9FF-4F82-988C-FDA2522DD62C}</c15:txfldGUID>
                      <c15:f>Daten_Diagramme!$D$19</c15:f>
                      <c15:dlblFieldTableCache>
                        <c:ptCount val="1"/>
                        <c:pt idx="0">
                          <c:v>-3.7</c:v>
                        </c:pt>
                      </c15:dlblFieldTableCache>
                    </c15:dlblFTEntry>
                  </c15:dlblFieldTable>
                  <c15:showDataLabelsRange val="0"/>
                </c:ext>
                <c:ext xmlns:c16="http://schemas.microsoft.com/office/drawing/2014/chart" uri="{C3380CC4-5D6E-409C-BE32-E72D297353CC}">
                  <c16:uniqueId val="{00000005-44EC-4FC4-8035-B2DE0CA74635}"/>
                </c:ext>
              </c:extLst>
            </c:dLbl>
            <c:dLbl>
              <c:idx val="6"/>
              <c:tx>
                <c:strRef>
                  <c:f>Daten_Diagramme!$D$20</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{CCA8422C-3745-4019-BC3E-3818E237C07D}</c15:txfldGUID>
                      <c15:f>Daten_Diagramme!$D$20</c15:f>
                      <c15:dlblFieldTableCache>
                        <c:ptCount val="1"/>
                        <c:pt idx="0">
                          <c:v>-0.3</c:v>
                        </c:pt>
                      </c15:dlblFieldTableCache>
                    </c15:dlblFTEntry>
                  </c15:dlblFieldTable>
                  <c15:showDataLabelsRange val="0"/>
                </c:ext>
                <c:ext xmlns:c16="http://schemas.microsoft.com/office/drawing/2014/chart" uri="{C3380CC4-5D6E-409C-BE32-E72D297353CC}">
                  <c16:uniqueId val="{00000006-44EC-4FC4-8035-B2DE0CA74635}"/>
                </c:ext>
              </c:extLst>
            </c:dLbl>
            <c:dLbl>
              <c:idx val="7"/>
              <c:tx>
                <c:strRef>
                  <c:f>Daten_Diagramme!$D$21</c:f>
                  <c:strCache>
                    <c:ptCount val="1"/>
                    <c:pt idx="0">
                      <c:v>-9.3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{312654E1-CE50-425F-A102-19D4F27EF984}</c15:txfldGUID>
                      <c15:f>Daten_Diagramme!$D$21</c15:f>
                      <c15:dlblFieldTableCache>
                        <c:ptCount val="1"/>
                        <c:pt idx="0">
                          <c:v>-9.3</c:v>
                        </c:pt>
                      </c15:dlblFieldTableCache>
                    </c15:dlblFTEntry>
                  </c15:dlblFieldTable>
                  <c15:showDataLabelsRange val="0"/>
                </c:ext>
                <c:ext xmlns:c16="http://schemas.microsoft.com/office/drawing/2014/chart" uri="{C3380CC4-5D6E-409C-BE32-E72D297353CC}">
                  <c16:uniqueId val="{00000007-44EC-4FC4-8035-B2DE0CA74635}"/>
                </c:ext>
              </c:extLst>
            </c:dLbl>
            <c:dLbl>
              <c:idx val="8"/>
              <c:tx>
                <c:strRef>
                  <c:f>Daten_Diagramme!$D$22</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{6A3CC19E-01E5-4862-BCB8-6BC24AE37FF7}</c15:txfldGUID>
                      <c15:f>Daten_Diagramme!$D$22</c15:f>
                      <c15:dlblFieldTableCache>
                        <c:ptCount val="1"/>
                        <c:pt idx="0">
                          <c:v>-2.0</c:v>
                        </c:pt>
                      </c15:dlblFieldTableCache>
                    </c15:dlblFTEntry>
                  </c15:dlblFieldTable>
                  <c15:showDataLabelsRange val="0"/>
                </c:ext>
                <c:ext xmlns:c16="http://schemas.microsoft.com/office/drawing/2014/chart" uri="{C3380CC4-5D6E-409C-BE32-E72D297353CC}">
                  <c16:uniqueId val="{00000008-44EC-4FC4-8035-B2DE0CA74635}"/>
                </c:ext>
              </c:extLst>
            </c:dLbl>
            <c:dLbl>
              <c:idx val="9"/>
              <c:tx>
                <c:strRef>
                  <c:f>Daten_Diagramme!$D$23</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{913120E0-F27D-49B9-95DB-0E034348A2B5}</c15:txfldGUID>
                      <c15:f>Daten_Diagramme!$D$23</c15:f>
                      <c15:dlblFieldTableCache>
                        <c:ptCount val="1"/>
                        <c:pt idx="0">
                          <c:v>5.7</c:v>
                        </c:pt>
                      </c15:dlblFieldTableCache>
                    </c15:dlblFTEntry>
                  </c15:dlblFieldTable>
                  <c15:showDataLabelsRange val="0"/>
                </c:ext>
                <c:ext xmlns:c16="http://schemas.microsoft.com/office/drawing/2014/chart" uri="{C3380CC4-5D6E-409C-BE32-E72D297353CC}">
                  <c16:uniqueId val="{00000009-44EC-4FC4-8035-B2DE0CA74635}"/>
                </c:ext>
              </c:extLst>
            </c:dLbl>
            <c:dLbl>
              <c:idx val="10"/>
              <c:tx>
                <c:strRef>
                  <c:f>Daten_Diagramme!$D$24</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{F612C5DE-D22E-4B63-A37B-62EF0062513F}</c15:txfldGUID>
                      <c15:f>Daten_Diagramme!$D$24</c15:f>
                      <c15:dlblFieldTableCache>
                        <c:ptCount val="1"/>
                        <c:pt idx="0">
                          <c:v>3.1</c:v>
                        </c:pt>
                      </c15:dlblFieldTableCache>
                    </c15:dlblFTEntry>
                  </c15:dlblFieldTable>
                  <c15:showDataLabelsRange val="0"/>
                </c:ext>
                <c:ext xmlns:c16="http://schemas.microsoft.com/office/drawing/2014/chart" uri="{C3380CC4-5D6E-409C-BE32-E72D297353CC}">
                  <c16:uniqueId val="{0000000A-44EC-4FC4-8035-B2DE0CA74635}"/>
                </c:ext>
              </c:extLst>
            </c:dLbl>
            <c:dLbl>
              <c:idx val="11"/>
              <c:tx>
                <c:strRef>
                  <c:f>Daten_Diagramme!$D$25</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{FA269295-400F-4FA9-A654-12FAAE39C9F1}</c15:txfldGUID>
                      <c15:f>Daten_Diagramme!$D$25</c15:f>
                      <c15:dlblFieldTableCache>
                        <c:ptCount val="1"/>
                        <c:pt idx="0">
                          <c:v>-2.9</c:v>
                        </c:pt>
                      </c15:dlblFieldTableCache>
                    </c15:dlblFTEntry>
                  </c15:dlblFieldTable>
                  <c15:showDataLabelsRange val="0"/>
                </c:ext>
                <c:ext xmlns:c16="http://schemas.microsoft.com/office/drawing/2014/chart" uri="{C3380CC4-5D6E-409C-BE32-E72D297353CC}">
                  <c16:uniqueId val="{0000000B-44EC-4FC4-8035-B2DE0CA74635}"/>
                </c:ext>
              </c:extLst>
            </c:dLbl>
            <c:dLbl>
              <c:idx val="12"/>
              <c:tx>
                <c:strRef>
                  <c:f>Daten_Diagramme!$D$26</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{D0ABD7F9-83EA-42D2-A3AA-633A6AAE6253}</c15:txfldGUID>
                      <c15:f>Daten_Diagramme!$D$26</c15:f>
                      <c15:dlblFieldTableCache>
                        <c:ptCount val="1"/>
                        <c:pt idx="0">
                          <c:v>3.8</c:v>
                        </c:pt>
                      </c15:dlblFieldTableCache>
                    </c15:dlblFTEntry>
                  </c15:dlblFieldTable>
                  <c15:showDataLabelsRange val="0"/>
                </c:ext>
                <c:ext xmlns:c16="http://schemas.microsoft.com/office/drawing/2014/chart" uri="{C3380CC4-5D6E-409C-BE32-E72D297353CC}">
                  <c16:uniqueId val="{0000000C-44EC-4FC4-8035-B2DE0CA74635}"/>
                </c:ext>
              </c:extLst>
            </c:dLbl>
            <c:dLbl>
              <c:idx val="13"/>
              <c:tx>
                <c:strRef>
                  <c:f>Daten_Diagramme!$D$27</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{4A416A3B-279F-4F8F-9081-2172CD043BE2}</c15:txfldGUID>
                      <c15:f>Daten_Diagramme!$D$27</c15:f>
                      <c15:dlblFieldTableCache>
                        <c:ptCount val="1"/>
                        <c:pt idx="0">
                          <c:v>3.9</c:v>
                        </c:pt>
                      </c15:dlblFieldTableCache>
                    </c15:dlblFTEntry>
                  </c15:dlblFieldTable>
                  <c15:showDataLabelsRange val="0"/>
                </c:ext>
                <c:ext xmlns:c16="http://schemas.microsoft.com/office/drawing/2014/chart" uri="{C3380CC4-5D6E-409C-BE32-E72D297353CC}">
                  <c16:uniqueId val="{0000000D-44EC-4FC4-8035-B2DE0CA74635}"/>
                </c:ext>
              </c:extLst>
            </c:dLbl>
            <c:dLbl>
              <c:idx val="14"/>
              <c:tx>
                <c:strRef>
                  <c:f>Daten_Diagramme!$D$28</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{14850A4D-625F-4211-B4B5-D3D26D88592C}</c15:txfldGUID>
                      <c15:f>Daten_Diagramme!$D$28</c15:f>
                      <c15:dlblFieldTableCache>
                        <c:ptCount val="1"/>
                        <c:pt idx="0">
                          <c:v>2.2</c:v>
                        </c:pt>
                      </c15:dlblFieldTableCache>
                    </c15:dlblFTEntry>
                  </c15:dlblFieldTable>
                  <c15:showDataLabelsRange val="0"/>
                </c:ext>
                <c:ext xmlns:c16="http://schemas.microsoft.com/office/drawing/2014/chart" uri="{C3380CC4-5D6E-409C-BE32-E72D297353CC}">
                  <c16:uniqueId val="{0000000E-44EC-4FC4-8035-B2DE0CA74635}"/>
                </c:ext>
              </c:extLst>
            </c:dLbl>
            <c:dLbl>
              <c:idx val="15"/>
              <c:tx>
                <c:strRef>
                  <c:f>Daten_Diagramme!$D$29</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{29B70CC6-63F0-4DED-815E-055BEB1D3593}</c15:txfldGUID>
                      <c15:f>Daten_Diagramme!$D$29</c15:f>
                      <c15:dlblFieldTableCache>
                        <c:ptCount val="1"/>
                        <c:pt idx="0">
                          <c:v>3.1</c:v>
                        </c:pt>
                      </c15:dlblFieldTableCache>
                    </c15:dlblFTEntry>
                  </c15:dlblFieldTable>
                  <c15:showDataLabelsRange val="0"/>
                </c:ext>
                <c:ext xmlns:c16="http://schemas.microsoft.com/office/drawing/2014/chart" uri="{C3380CC4-5D6E-409C-BE32-E72D297353CC}">
                  <c16:uniqueId val="{0000000F-44EC-4FC4-8035-B2DE0CA74635}"/>
                </c:ext>
              </c:extLst>
            </c:dLbl>
            <c:dLbl>
              <c:idx val="16"/>
              <c:tx>
                <c:strRef>
                  <c:f>Daten_Diagramme!$D$30</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{F4C62E2D-6340-4A87-9DD1-F4119788C1B5}</c15:txfldGUID>
                      <c15:f>Daten_Diagramme!$D$30</c15:f>
                      <c15:dlblFieldTableCache>
                        <c:ptCount val="1"/>
                        <c:pt idx="0">
                          <c:v>1.0</c:v>
                        </c:pt>
                      </c15:dlblFieldTableCache>
                    </c15:dlblFTEntry>
                  </c15:dlblFieldTable>
                  <c15:showDataLabelsRange val="0"/>
                </c:ext>
                <c:ext xmlns:c16="http://schemas.microsoft.com/office/drawing/2014/chart" uri="{C3380CC4-5D6E-409C-BE32-E72D297353CC}">
                  <c16:uniqueId val="{00000010-44EC-4FC4-8035-B2DE0CA74635}"/>
                </c:ext>
              </c:extLst>
            </c:dLbl>
            <c:dLbl>
              <c:idx val="17"/>
              <c:tx>
                <c:strRef>
                  <c:f>Daten_Diagramme!$D$31</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{6735E4F4-E937-4D31-9A4E-FB83C4FE5398}</c15:txfldGUID>
                      <c15:f>Daten_Diagramme!$D$31</c15:f>
                      <c15:dlblFieldTableCache>
                        <c:ptCount val="1"/>
                        <c:pt idx="0">
                          <c:v>2.5</c:v>
                        </c:pt>
                      </c15:dlblFieldTableCache>
                    </c15:dlblFTEntry>
                  </c15:dlblFieldTable>
                  <c15:showDataLabelsRange val="0"/>
                </c:ext>
                <c:ext xmlns:c16="http://schemas.microsoft.com/office/drawing/2014/chart" uri="{C3380CC4-5D6E-409C-BE32-E72D297353CC}">
                  <c16:uniqueId val="{00000011-44EC-4FC4-8035-B2DE0CA74635}"/>
                </c:ext>
              </c:extLst>
            </c:dLbl>
            <c:dLbl>
              <c:idx val="18"/>
              <c:tx>
                <c:strRef>
                  <c:f>Daten_Diagramme!$D$32</c:f>
                  <c:strCache>
                    <c:ptCount val="1"/>
                    <c:pt idx="0">
                      <c:v>7.4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{1743E0F6-23C1-48BD-ABA0-EC048478C610}</c15:txfldGUID>
                      <c15:f>Daten_Diagramme!$D$32</c15:f>
                      <c15:dlblFieldTableCache>
                        <c:ptCount val="1"/>
                        <c:pt idx="0">
                          <c:v>7.4</c:v>
                        </c:pt>
                      </c15:dlblFieldTableCache>
                    </c15:dlblFTEntry>
                  </c15:dlblFieldTable>
                  <c15:showDataLabelsRange val="0"/>
                </c:ext>
                <c:ext xmlns:c16="http://schemas.microsoft.com/office/drawing/2014/chart" uri="{C3380CC4-5D6E-409C-BE32-E72D297353CC}">
                  <c16:uniqueId val="{00000012-44EC-4FC4-8035-B2DE0CA74635}"/>
                </c:ext>
              </c:extLst>
            </c:dLbl>
            <c:dLbl>
              <c:idx val="19"/>
              <c:tx>
                <c:strRef>
                  <c:f>Daten_Diagramme!$D$33</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{4466C38F-08C2-4BC9-8448-A77616CA4517}</c15:txfldGUID>
                      <c15:f>Daten_Diagramme!$D$33</c15:f>
                      <c15:dlblFieldTableCache>
                        <c:ptCount val="1"/>
                        <c:pt idx="0">
                          <c:v>1.9</c:v>
                        </c:pt>
                      </c15:dlblFieldTableCache>
                    </c15:dlblFTEntry>
                  </c15:dlblFieldTable>
                  <c15:showDataLabelsRange val="0"/>
                </c:ext>
                <c:ext xmlns:c16="http://schemas.microsoft.com/office/drawing/2014/chart" uri="{C3380CC4-5D6E-409C-BE32-E72D297353CC}">
                  <c16:uniqueId val="{00000013-44EC-4FC4-8035-B2DE0CA74635}"/>
                </c:ext>
              </c:extLst>
            </c:dLbl>
            <c:dLbl>
              <c:idx val="20"/>
              <c:tx>
                <c:strRef>
                  <c:f>Daten_Diagramme!$D$34</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{E61326C9-96D7-48FA-94AB-32DABA1E4967}</c15:txfldGUID>
                      <c15:f>Daten_Diagramme!$D$34</c15:f>
                      <c15:dlblFieldTableCache>
                        <c:ptCount val="1"/>
                        <c:pt idx="0">
                          <c:v>0.5</c:v>
                        </c:pt>
                      </c15:dlblFieldTableCache>
                    </c15:dlblFTEntry>
                  </c15:dlblFieldTable>
                  <c15:showDataLabelsRange val="0"/>
                </c:ext>
                <c:ext xmlns:c16="http://schemas.microsoft.com/office/drawing/2014/chart" uri="{C3380CC4-5D6E-409C-BE32-E72D297353CC}">
                  <c16:uniqueId val="{00000014-44EC-4FC4-8035-B2DE0CA74635}"/>
                </c:ext>
              </c:extLst>
            </c:dLbl>
            <c:dLbl>
              <c:idx val="21"/>
              <c:tx>
                <c:strRef>
                  <c:f>Daten_Diagramme!$D$35</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{6B2C8C01-2380-4808-94B9-DB46CDFC209A}</c15:txfldGUID>
                      <c15:f>Daten_Diagramme!$D$35</c15:f>
                      <c15:dlblFieldTableCache>
                        <c:ptCount val="1"/>
                        <c:pt idx="0">
                          <c:v>2.8</c:v>
                        </c:pt>
                      </c15:dlblFieldTableCache>
                    </c15:dlblFTEntry>
                  </c15:dlblFieldTable>
                  <c15:showDataLabelsRange val="0"/>
                </c:ext>
                <c:ext xmlns:c16="http://schemas.microsoft.com/office/drawing/2014/chart" uri="{C3380CC4-5D6E-409C-BE32-E72D297353CC}">
                  <c16:uniqueId val="{00000015-44EC-4FC4-8035-B2DE0CA74635}"/>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{6E627D6D-1763-407D-9BDE-9CC4B8600C81}</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44EC-4FC4-8035-B2DE0CA74635}"/>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{4F571776-96F2-40B3-A878-4AC6CA237CB3}</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44EC-4FC4-8035-B2DE0CA74635}"/>
                </c:ext>
              </c:extLst>
            </c:dLbl>
            <c:dLbl>
              <c:idx val="24"/>
              <c:layout>
                <c:manualLayout>
                  <c:x val="4.7769028871392123E-3"/>
                  <c:y val="-4.6876052205785108E-5"/>
                </c:manualLayout>
              </c:layout>
              <c:tx>
                <c:strRef>
                  <c:f>Daten_Diagramme!$D$38</c:f>
                  <c:strCache>
                    <c:ptCount val="1"/>
                    <c:pt idx="0">
                      <c:v>4.8</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{E85812BB-26BB-4598-815D-681528401459}</c15:txfldGUID>
                      <c15:f>Daten_Diagramme!$D$38</c15:f>
                      <c15:dlblFieldTableCache>
                        <c:ptCount val="1"/>
                        <c:pt idx="0">
                          <c:v>4.8</c:v>
                        </c:pt>
                      </c15:dlblFieldTableCache>
                    </c15:dlblFTEntry>
                  </c15:dlblFieldTable>
                  <c15:showDataLabelsRange val="0"/>
                </c:ext>
                <c:ext xmlns:c16="http://schemas.microsoft.com/office/drawing/2014/chart" uri="{C3380CC4-5D6E-409C-BE32-E72D297353CC}">
                  <c16:uniqueId val="{00000018-44EC-4FC4-8035-B2DE0CA74635}"/>
                </c:ext>
              </c:extLst>
            </c:dLbl>
            <c:dLbl>
              <c:idx val="25"/>
              <c:tx>
                <c:strRef>
                  <c:f>Daten_Diagramme!$D$39</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{2A90E939-3E13-460F-A80E-7599691087A5}</c15:txfldGUID>
                      <c15:f>Daten_Diagramme!$D$39</c15:f>
                      <c15:dlblFieldTableCache>
                        <c:ptCount val="1"/>
                        <c:pt idx="0">
                          <c:v>-3.0</c:v>
                        </c:pt>
                      </c15:dlblFieldTableCache>
                    </c15:dlblFTEntry>
                  </c15:dlblFieldTable>
                  <c15:showDataLabelsRange val="0"/>
                </c:ext>
                <c:ext xmlns:c16="http://schemas.microsoft.com/office/drawing/2014/chart" uri="{C3380CC4-5D6E-409C-BE32-E72D297353CC}">
                  <c16:uniqueId val="{00000019-44EC-4FC4-8035-B2DE0CA74635}"/>
                </c:ext>
              </c:extLst>
            </c:dLbl>
            <c:dLbl>
              <c:idx val="26"/>
              <c:tx>
                <c:strRef>
                  <c:f>Daten_Diagramme!$D$40</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{6C8838F3-1FEB-40DA-B29F-295BB34C6920}</c15:txfldGUID>
                      <c15:f>Daten_Diagramme!$D$40</c15:f>
                      <c15:dlblFieldTableCache>
                        <c:ptCount val="1"/>
                        <c:pt idx="0">
                          <c:v>2.0</c:v>
                        </c:pt>
                      </c15:dlblFieldTableCache>
                    </c15:dlblFTEntry>
                  </c15:dlblFieldTable>
                  <c15:showDataLabelsRange val="0"/>
                </c:ext>
                <c:ext xmlns:c16="http://schemas.microsoft.com/office/drawing/2014/chart" uri="{C3380CC4-5D6E-409C-BE32-E72D297353CC}">
                  <c16:uniqueId val="{0000001A-44EC-4FC4-8035-B2DE0CA74635}"/>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{A20098B9-7513-48C9-9A56-2F01D54E7042}</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44EC-4FC4-8035-B2DE0CA74635}"/>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{80471832-1C3F-471B-906A-FCD61A86695E}</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44EC-4FC4-8035-B2DE0CA74635}"/>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{17A2F72C-192E-4285-B314-7A187AEED1A8}</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44EC-4FC4-8035-B2DE0CA74635}"/>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{D589E02E-3C38-4505-B9BA-E9F729396E2B}</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44EC-4FC4-8035-B2DE0CA74635}"/>
                </c:ext>
              </c:extLst>
            </c:dLbl>
            <c:dLbl>
              <c:idx val="31"/>
              <c:tx>
                <c:strRef>
                  <c:f>Daten_Diagramme!$D$46</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{C4E52196-C200-43CE-8A05-B6CF268CE48C}</c15:txfldGUID>
                      <c15:f>Daten_Diagramme!$D$46</c15:f>
                      <c15:dlblFieldTableCache>
                        <c:ptCount val="1"/>
                        <c:pt idx="0">
                          <c:v>2.0</c:v>
                        </c:pt>
                      </c15:dlblFieldTableCache>
                    </c15:dlblFTEntry>
                  </c15:dlblFieldTable>
                  <c15:showDataLabelsRange val="0"/>
                </c:ext>
                <c:ext xmlns:c16="http://schemas.microsoft.com/office/drawing/2014/chart" uri="{C3380CC4-5D6E-409C-BE32-E72D297353CC}">
                  <c16:uniqueId val="{0000001F-44EC-4FC4-8035-B2DE0CA7463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1.4313654358764056</c:v>
                </c:pt>
                <c:pt idx="1">
                  <c:v>4.8192771084337354</c:v>
                </c:pt>
                <c:pt idx="2">
                  <c:v>4.0369088811995386</c:v>
                </c:pt>
                <c:pt idx="3">
                  <c:v>-1.863865719287406</c:v>
                </c:pt>
                <c:pt idx="4">
                  <c:v>-3.4626865671641789</c:v>
                </c:pt>
                <c:pt idx="5">
                  <c:v>-3.6581310276022614</c:v>
                </c:pt>
                <c:pt idx="6">
                  <c:v>-0.25850069596341219</c:v>
                </c:pt>
                <c:pt idx="7">
                  <c:v>-9.3488246419886512</c:v>
                </c:pt>
                <c:pt idx="8">
                  <c:v>-1.9942294636795654</c:v>
                </c:pt>
                <c:pt idx="9">
                  <c:v>5.7308970099667773</c:v>
                </c:pt>
                <c:pt idx="10">
                  <c:v>3.0849673202614381</c:v>
                </c:pt>
                <c:pt idx="11">
                  <c:v>-2.9472843450479234</c:v>
                </c:pt>
                <c:pt idx="12">
                  <c:v>3.8146167557932262</c:v>
                </c:pt>
                <c:pt idx="13">
                  <c:v>3.8872541427907699</c:v>
                </c:pt>
                <c:pt idx="14">
                  <c:v>2.1528680826470161</c:v>
                </c:pt>
                <c:pt idx="15">
                  <c:v>3.069254984260231</c:v>
                </c:pt>
                <c:pt idx="16">
                  <c:v>1.0292698616918623</c:v>
                </c:pt>
                <c:pt idx="17">
                  <c:v>2.4545998802634204</c:v>
                </c:pt>
                <c:pt idx="18">
                  <c:v>7.3866879780796895</c:v>
                </c:pt>
                <c:pt idx="19">
                  <c:v>1.9143117593436645</c:v>
                </c:pt>
                <c:pt idx="20">
                  <c:v>0.47656870532168388</c:v>
                </c:pt>
                <c:pt idx="21">
                  <c:v>2.7747192248403434</c:v>
                </c:pt>
                <c:pt idx="22">
                  <c:v>0</c:v>
                </c:pt>
                <c:pt idx="24">
                  <c:v>4.8192771084337354</c:v>
                </c:pt>
                <c:pt idx="25">
                  <c:v>-3.0172982965799551</c:v>
                </c:pt>
                <c:pt idx="26">
                  <c:v>2.0327498588368154</c:v>
                </c:pt>
              </c:numCache>
            </c:numRef>
          </c:val>
          <c:extLst>
            <c:ext xmlns:c16="http://schemas.microsoft.com/office/drawing/2014/chart" uri="{C3380CC4-5D6E-409C-BE32-E72D297353CC}">
              <c16:uniqueId val="{00000020-44EC-4FC4-8035-B2DE0CA74635}"/>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{EAFF9561-195C-444C-A437-C1601DD5F66D}</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4EC-4FC4-8035-B2DE0CA74635}"/>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{AC2689C0-D700-4D82-A1B8-AD65E80F48B8}</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4EC-4FC4-8035-B2DE0CA74635}"/>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{426D386E-9EFD-48D6-A335-83A6E53C6BB7}</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4EC-4FC4-8035-B2DE0CA74635}"/>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{5F53E74B-F020-4FCF-8500-A61D0268EC25}</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4EC-4FC4-8035-B2DE0CA74635}"/>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{36EE7984-994C-487D-8F9F-C509ABB6E559}</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4EC-4FC4-8035-B2DE0CA74635}"/>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{7A5FC573-E8B2-49B1-BD8E-5014BECE682A}</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4EC-4FC4-8035-B2DE0CA74635}"/>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{AECD94A7-6B8E-4D8D-AF66-DED495E222D3}</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4EC-4FC4-8035-B2DE0CA74635}"/>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{83B349BA-16FE-452A-8470-DC04E8F1393D}</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4EC-4FC4-8035-B2DE0CA74635}"/>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{0419FE9C-DB7F-4327-8D0C-20E381FD7726}</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4EC-4FC4-8035-B2DE0CA74635}"/>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{C2DD02BC-E95F-4DD5-9460-D710BEF570B4}</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4EC-4FC4-8035-B2DE0CA74635}"/>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{9B355867-0130-4740-BC30-46902C827346}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4EC-4FC4-8035-B2DE0CA74635}"/>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{5019248B-6E0F-455C-A1D8-8D761030A6F4}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4EC-4FC4-8035-B2DE0CA74635}"/>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{BE3123DF-1CC3-4064-BC96-927D517A8ADE}</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4EC-4FC4-8035-B2DE0CA74635}"/>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{865F9743-537A-4E88-8193-23ACF4986449}</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4EC-4FC4-8035-B2DE0CA74635}"/>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{C734328F-1EB8-41ED-8E1B-16EE7227764B}</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44EC-4FC4-8035-B2DE0CA74635}"/>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{F6E84883-DD41-42FC-AE8C-E3D2718393FA}</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44EC-4FC4-8035-B2DE0CA74635}"/>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{D0A2C507-5C97-476B-BA90-0F5D664DEA1D}</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44EC-4FC4-8035-B2DE0CA74635}"/>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{A2301057-315E-4999-BFD6-C4BE893CE7DE}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44EC-4FC4-8035-B2DE0CA74635}"/>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{64B37994-CF1D-402C-897F-EB44ED8AE4F4}</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44EC-4FC4-8035-B2DE0CA74635}"/>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{14C04D71-E557-4838-BAC1-8648E86285C1}</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44EC-4FC4-8035-B2DE0CA74635}"/>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{1DD85A1E-BAAE-4A97-ADBF-9AE77FE0EA85}</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44EC-4FC4-8035-B2DE0CA74635}"/>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{4E200BDA-A947-40B6-81A4-AFA76CB83A87}</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44EC-4FC4-8035-B2DE0CA74635}"/>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{3AD4BD99-158F-4E13-8DF1-1E74E22EF964}</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44EC-4FC4-8035-B2DE0CA74635}"/>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{66AE845B-5CE8-4FF7-8B43-73E2A07CC38F}</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4EC-4FC4-8035-B2DE0CA74635}"/>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{11AEDDC1-1A86-4F46-BA33-6EEB2630AC09}</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4EC-4FC4-8035-B2DE0CA74635}"/>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{3CBDCF35-BF73-4749-8B94-1C86D2EE999C}</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4EC-4FC4-8035-B2DE0CA74635}"/>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{EEDBAE11-D7CF-4972-BA0D-93CB80E36882}</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4EC-4FC4-8035-B2DE0CA74635}"/>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{F84CB113-9751-4895-A024-3D0B74AA1EC9}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4EC-4FC4-8035-B2DE0CA74635}"/>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{43CEF910-A459-4831-B599-11D4128191D8}</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4EC-4FC4-8035-B2DE0CA74635}"/>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{6878DD1F-EA25-4489-B27C-91D29A4C9901}</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4EC-4FC4-8035-B2DE0CA74635}"/>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{847A042A-63EA-42C6-826D-3F75C7E94776}</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4EC-4FC4-8035-B2DE0CA74635}"/>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{C80A8193-9BA2-4EC2-BEFD-6CCCC35BAD4D}</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4EC-4FC4-8035-B2DE0CA7463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44EC-4FC4-8035-B2DE0CA74635}"/>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44EC-4FC4-8035-B2DE0CA74635}"/>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{0BB93719-1DAE-446E-AE6B-DC7C74A36432}</c15:txfldGUID>
                      <c15:f>Daten_Diagramme!$E$14</c15:f>
                      <c15:dlblFieldTableCache>
                        <c:ptCount val="1"/>
                        <c:pt idx="0">
                          <c:v>1.1</c:v>
                        </c:pt>
                      </c15:dlblFieldTableCache>
                    </c15:dlblFTEntry>
                  </c15:dlblFieldTable>
                  <c15:showDataLabelsRange val="0"/>
                </c:ext>
                <c:ext xmlns:c16="http://schemas.microsoft.com/office/drawing/2014/chart" uri="{C3380CC4-5D6E-409C-BE32-E72D297353CC}">
                  <c16:uniqueId val="{00000000-AB4C-406B-8BBE-A1E1DF8D5D6F}"/>
                </c:ext>
              </c:extLst>
            </c:dLbl>
            <c:dLbl>
              <c:idx val="1"/>
              <c:tx>
                <c:strRef>
                  <c:f>Daten_Diagramme!$E$15</c:f>
                  <c:strCache>
                    <c:ptCount val="1"/>
                    <c:pt idx="0">
                      <c:v>31.6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{AA5A1129-FEC4-4233-9419-669382261D5A}</c15:txfldGUID>
                      <c15:f>Daten_Diagramme!$E$15</c15:f>
                      <c15:dlblFieldTableCache>
                        <c:ptCount val="1"/>
                        <c:pt idx="0">
                          <c:v>31.6</c:v>
                        </c:pt>
                      </c15:dlblFieldTableCache>
                    </c15:dlblFTEntry>
                  </c15:dlblFieldTable>
                  <c15:showDataLabelsRange val="0"/>
                </c:ext>
                <c:ext xmlns:c16="http://schemas.microsoft.com/office/drawing/2014/chart" uri="{C3380CC4-5D6E-409C-BE32-E72D297353CC}">
                  <c16:uniqueId val="{00000001-AB4C-406B-8BBE-A1E1DF8D5D6F}"/>
                </c:ext>
              </c:extLst>
            </c:dLbl>
            <c:dLbl>
              <c:idx val="2"/>
              <c:tx>
                <c:strRef>
                  <c:f>Daten_Diagramme!$E$16</c:f>
                  <c:strCache>
                    <c:ptCount val="1"/>
                    <c:pt idx="0">
                      <c:v>-20.9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{A9C6CA9E-18AB-4DA8-B593-CF168591EC42}</c15:txfldGUID>
                      <c15:f>Daten_Diagramme!$E$16</c15:f>
                      <c15:dlblFieldTableCache>
                        <c:ptCount val="1"/>
                        <c:pt idx="0">
                          <c:v>-20.9</c:v>
                        </c:pt>
                      </c15:dlblFieldTableCache>
                    </c15:dlblFTEntry>
                  </c15:dlblFieldTable>
                  <c15:showDataLabelsRange val="0"/>
                </c:ext>
                <c:ext xmlns:c16="http://schemas.microsoft.com/office/drawing/2014/chart" uri="{C3380CC4-5D6E-409C-BE32-E72D297353CC}">
                  <c16:uniqueId val="{00000002-AB4C-406B-8BBE-A1E1DF8D5D6F}"/>
                </c:ext>
              </c:extLst>
            </c:dLbl>
            <c:dLbl>
              <c:idx val="3"/>
              <c:tx>
                <c:strRef>
                  <c:f>Daten_Diagramme!$E$17</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{99566D50-FB2C-4202-B15D-4BCD2BC019F1}</c15:txfldGUID>
                      <c15:f>Daten_Diagramme!$E$17</c15:f>
                      <c15:dlblFieldTableCache>
                        <c:ptCount val="1"/>
                        <c:pt idx="0">
                          <c:v>1.4</c:v>
                        </c:pt>
                      </c15:dlblFieldTableCache>
                    </c15:dlblFTEntry>
                  </c15:dlblFieldTable>
                  <c15:showDataLabelsRange val="0"/>
                </c:ext>
                <c:ext xmlns:c16="http://schemas.microsoft.com/office/drawing/2014/chart" uri="{C3380CC4-5D6E-409C-BE32-E72D297353CC}">
                  <c16:uniqueId val="{00000003-AB4C-406B-8BBE-A1E1DF8D5D6F}"/>
                </c:ext>
              </c:extLst>
            </c:dLbl>
            <c:dLbl>
              <c:idx val="4"/>
              <c:tx>
                <c:strRef>
                  <c:f>Daten_Diagramme!$E$18</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{956A21D5-0F0C-4A97-A42C-9BCA16B07B8A}</c15:txfldGUID>
                      <c15:f>Daten_Diagramme!$E$18</c15:f>
                      <c15:dlblFieldTableCache>
                        <c:ptCount val="1"/>
                        <c:pt idx="0">
                          <c:v>3.3</c:v>
                        </c:pt>
                      </c15:dlblFieldTableCache>
                    </c15:dlblFTEntry>
                  </c15:dlblFieldTable>
                  <c15:showDataLabelsRange val="0"/>
                </c:ext>
                <c:ext xmlns:c16="http://schemas.microsoft.com/office/drawing/2014/chart" uri="{C3380CC4-5D6E-409C-BE32-E72D297353CC}">
                  <c16:uniqueId val="{00000004-AB4C-406B-8BBE-A1E1DF8D5D6F}"/>
                </c:ext>
              </c:extLst>
            </c:dLbl>
            <c:dLbl>
              <c:idx val="5"/>
              <c:tx>
                <c:strRef>
                  <c:f>Daten_Diagramme!$E$19</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{34B858F4-DE21-444F-A5FE-9CF0B1C0FD2F}</c15:txfldGUID>
                      <c15:f>Daten_Diagramme!$E$19</c15:f>
                      <c15:dlblFieldTableCache>
                        <c:ptCount val="1"/>
                        <c:pt idx="0">
                          <c:v>-5.1</c:v>
                        </c:pt>
                      </c15:dlblFieldTableCache>
                    </c15:dlblFTEntry>
                  </c15:dlblFieldTable>
                  <c15:showDataLabelsRange val="0"/>
                </c:ext>
                <c:ext xmlns:c16="http://schemas.microsoft.com/office/drawing/2014/chart" uri="{C3380CC4-5D6E-409C-BE32-E72D297353CC}">
                  <c16:uniqueId val="{00000005-AB4C-406B-8BBE-A1E1DF8D5D6F}"/>
                </c:ext>
              </c:extLst>
            </c:dLbl>
            <c:dLbl>
              <c:idx val="6"/>
              <c:tx>
                <c:strRef>
                  <c:f>Daten_Diagramme!$E$20</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{2B493425-D8ED-452A-BA28-E7FFB92A89D0}</c15:txfldGUID>
                      <c15:f>Daten_Diagramme!$E$20</c15:f>
                      <c15:dlblFieldTableCache>
                        <c:ptCount val="1"/>
                        <c:pt idx="0">
                          <c:v>2.1</c:v>
                        </c:pt>
                      </c15:dlblFieldTableCache>
                    </c15:dlblFTEntry>
                  </c15:dlblFieldTable>
                  <c15:showDataLabelsRange val="0"/>
                </c:ext>
                <c:ext xmlns:c16="http://schemas.microsoft.com/office/drawing/2014/chart" uri="{C3380CC4-5D6E-409C-BE32-E72D297353CC}">
                  <c16:uniqueId val="{00000006-AB4C-406B-8BBE-A1E1DF8D5D6F}"/>
                </c:ext>
              </c:extLst>
            </c:dLbl>
            <c:dLbl>
              <c:idx val="7"/>
              <c:tx>
                <c:strRef>
                  <c:f>Daten_Diagramme!$E$21</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{0F41AF4D-36CC-4AFE-8F84-1E1D264B1483}</c15:txfldGUID>
                      <c15:f>Daten_Diagramme!$E$21</c15:f>
                      <c15:dlblFieldTableCache>
                        <c:ptCount val="1"/>
                        <c:pt idx="0">
                          <c:v>4.4</c:v>
                        </c:pt>
                      </c15:dlblFieldTableCache>
                    </c15:dlblFTEntry>
                  </c15:dlblFieldTable>
                  <c15:showDataLabelsRange val="0"/>
                </c:ext>
                <c:ext xmlns:c16="http://schemas.microsoft.com/office/drawing/2014/chart" uri="{C3380CC4-5D6E-409C-BE32-E72D297353CC}">
                  <c16:uniqueId val="{00000007-AB4C-406B-8BBE-A1E1DF8D5D6F}"/>
                </c:ext>
              </c:extLst>
            </c:dLbl>
            <c:dLbl>
              <c:idx val="8"/>
              <c:tx>
                <c:strRef>
                  <c:f>Daten_Diagramme!$E$22</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{3F9EF1DD-237E-416C-805D-D223FE5BAB16}</c15:txfldGUID>
                      <c15:f>Daten_Diagramme!$E$22</c15:f>
                      <c15:dlblFieldTableCache>
                        <c:ptCount val="1"/>
                        <c:pt idx="0">
                          <c:v>-2.1</c:v>
                        </c:pt>
                      </c15:dlblFieldTableCache>
                    </c15:dlblFTEntry>
                  </c15:dlblFieldTable>
                  <c15:showDataLabelsRange val="0"/>
                </c:ext>
                <c:ext xmlns:c16="http://schemas.microsoft.com/office/drawing/2014/chart" uri="{C3380CC4-5D6E-409C-BE32-E72D297353CC}">
                  <c16:uniqueId val="{00000008-AB4C-406B-8BBE-A1E1DF8D5D6F}"/>
                </c:ext>
              </c:extLst>
            </c:dLbl>
            <c:dLbl>
              <c:idx val="9"/>
              <c:tx>
                <c:strRef>
                  <c:f>Daten_Diagramme!$E$23</c:f>
                  <c:strCache>
                    <c:ptCount val="1"/>
                    <c:pt idx="0">
                      <c:v>-5.4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{2EF81357-44E6-4AA6-A80A-EED3E8C74BDD}</c15:txfldGUID>
                      <c15:f>Daten_Diagramme!$E$23</c15:f>
                      <c15:dlblFieldTableCache>
                        <c:ptCount val="1"/>
                        <c:pt idx="0">
                          <c:v>-5.4</c:v>
                        </c:pt>
                      </c15:dlblFieldTableCache>
                    </c15:dlblFTEntry>
                  </c15:dlblFieldTable>
                  <c15:showDataLabelsRange val="0"/>
                </c:ext>
                <c:ext xmlns:c16="http://schemas.microsoft.com/office/drawing/2014/chart" uri="{C3380CC4-5D6E-409C-BE32-E72D297353CC}">
                  <c16:uniqueId val="{00000009-AB4C-406B-8BBE-A1E1DF8D5D6F}"/>
                </c:ext>
              </c:extLst>
            </c:dLbl>
            <c:dLbl>
              <c:idx val="10"/>
              <c:tx>
                <c:strRef>
                  <c:f>Daten_Diagramme!$E$24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{9D7446DF-D408-4BE7-99CC-48BF055B624F}</c15:txfldGUID>
                      <c15:f>Daten_Diagramme!$E$24</c15:f>
                      <c15:dlblFieldTableCache>
                        <c:ptCount val="1"/>
                        <c:pt idx="0">
                          <c:v>2.3</c:v>
                        </c:pt>
                      </c15:dlblFieldTableCache>
                    </c15:dlblFTEntry>
                  </c15:dlblFieldTable>
                  <c15:showDataLabelsRange val="0"/>
                </c:ext>
                <c:ext xmlns:c16="http://schemas.microsoft.com/office/drawing/2014/chart" uri="{C3380CC4-5D6E-409C-BE32-E72D297353CC}">
                  <c16:uniqueId val="{0000000A-AB4C-406B-8BBE-A1E1DF8D5D6F}"/>
                </c:ext>
              </c:extLst>
            </c:dLbl>
            <c:dLbl>
              <c:idx val="11"/>
              <c:tx>
                <c:strRef>
                  <c:f>Daten_Diagramme!$E$25</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{3A35745A-9C58-418D-917A-25E6D2427085}</c15:txfldGUID>
                      <c15:f>Daten_Diagramme!$E$25</c15:f>
                      <c15:dlblFieldTableCache>
                        <c:ptCount val="1"/>
                        <c:pt idx="0">
                          <c:v>-4.9</c:v>
                        </c:pt>
                      </c15:dlblFieldTableCache>
                    </c15:dlblFTEntry>
                  </c15:dlblFieldTable>
                  <c15:showDataLabelsRange val="0"/>
                </c:ext>
                <c:ext xmlns:c16="http://schemas.microsoft.com/office/drawing/2014/chart" uri="{C3380CC4-5D6E-409C-BE32-E72D297353CC}">
                  <c16:uniqueId val="{0000000B-AB4C-406B-8BBE-A1E1DF8D5D6F}"/>
                </c:ext>
              </c:extLst>
            </c:dLbl>
            <c:dLbl>
              <c:idx val="12"/>
              <c:tx>
                <c:strRef>
                  <c:f>Daten_Diagramme!$E$26</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{BC91B9A2-0BBB-452A-B698-33B2F45033FE}</c15:txfldGUID>
                      <c15:f>Daten_Diagramme!$E$26</c15:f>
                      <c15:dlblFieldTableCache>
                        <c:ptCount val="1"/>
                        <c:pt idx="0">
                          <c:v>4.2</c:v>
                        </c:pt>
                      </c15:dlblFieldTableCache>
                    </c15:dlblFTEntry>
                  </c15:dlblFieldTable>
                  <c15:showDataLabelsRange val="0"/>
                </c:ext>
                <c:ext xmlns:c16="http://schemas.microsoft.com/office/drawing/2014/chart" uri="{C3380CC4-5D6E-409C-BE32-E72D297353CC}">
                  <c16:uniqueId val="{0000000C-AB4C-406B-8BBE-A1E1DF8D5D6F}"/>
                </c:ext>
              </c:extLst>
            </c:dLbl>
            <c:dLbl>
              <c:idx val="13"/>
              <c:tx>
                <c:strRef>
                  <c:f>Daten_Diagramme!$E$27</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{FC846733-2EE6-4649-BA16-2D8F0DDE83D6}</c15:txfldGUID>
                      <c15:f>Daten_Diagramme!$E$27</c15:f>
                      <c15:dlblFieldTableCache>
                        <c:ptCount val="1"/>
                        <c:pt idx="0">
                          <c:v>-2.7</c:v>
                        </c:pt>
                      </c15:dlblFieldTableCache>
                    </c15:dlblFTEntry>
                  </c15:dlblFieldTable>
                  <c15:showDataLabelsRange val="0"/>
                </c:ext>
                <c:ext xmlns:c16="http://schemas.microsoft.com/office/drawing/2014/chart" uri="{C3380CC4-5D6E-409C-BE32-E72D297353CC}">
                  <c16:uniqueId val="{0000000D-AB4C-406B-8BBE-A1E1DF8D5D6F}"/>
                </c:ext>
              </c:extLst>
            </c:dLbl>
            <c:dLbl>
              <c:idx val="14"/>
              <c:tx>
                <c:strRef>
                  <c:f>Daten_Diagramme!$E$28</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{E7541E27-A51F-445A-8AC5-316B2FA464CA}</c15:txfldGUID>
                      <c15:f>Daten_Diagramme!$E$28</c15:f>
                      <c15:dlblFieldTableCache>
                        <c:ptCount val="1"/>
                        <c:pt idx="0">
                          <c:v>-1.0</c:v>
                        </c:pt>
                      </c15:dlblFieldTableCache>
                    </c15:dlblFTEntry>
                  </c15:dlblFieldTable>
                  <c15:showDataLabelsRange val="0"/>
                </c:ext>
                <c:ext xmlns:c16="http://schemas.microsoft.com/office/drawing/2014/chart" uri="{C3380CC4-5D6E-409C-BE32-E72D297353CC}">
                  <c16:uniqueId val="{0000000E-AB4C-406B-8BBE-A1E1DF8D5D6F}"/>
                </c:ext>
              </c:extLst>
            </c:dLbl>
            <c:dLbl>
              <c:idx val="15"/>
              <c:tx>
                <c:strRef>
                  <c:f>Daten_Diagramme!$E$29</c:f>
                  <c:strCache>
                    <c:ptCount val="1"/>
                    <c:pt idx="0">
                      <c:v>4.0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{88B6800D-2091-4B3F-94B6-53CCF50F1DE7}</c15:txfldGUID>
                      <c15:f>Daten_Diagramme!$E$29</c15:f>
                      <c15:dlblFieldTableCache>
                        <c:ptCount val="1"/>
                        <c:pt idx="0">
                          <c:v>4.0</c:v>
                        </c:pt>
                      </c15:dlblFieldTableCache>
                    </c15:dlblFTEntry>
                  </c15:dlblFieldTable>
                  <c15:showDataLabelsRange val="0"/>
                </c:ext>
                <c:ext xmlns:c16="http://schemas.microsoft.com/office/drawing/2014/chart" uri="{C3380CC4-5D6E-409C-BE32-E72D297353CC}">
                  <c16:uniqueId val="{0000000F-AB4C-406B-8BBE-A1E1DF8D5D6F}"/>
                </c:ext>
              </c:extLst>
            </c:dLbl>
            <c:dLbl>
              <c:idx val="16"/>
              <c:tx>
                <c:strRef>
                  <c:f>Daten_Diagramme!$E$30</c:f>
                  <c:strCache>
                    <c:ptCount val="1"/>
                    <c:pt idx="0">
                      <c:v>-24.2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{7E6C334C-7A94-425D-BA20-E8BF2D16F504}</c15:txfldGUID>
                      <c15:f>Daten_Diagramme!$E$30</c15:f>
                      <c15:dlblFieldTableCache>
                        <c:ptCount val="1"/>
                        <c:pt idx="0">
                          <c:v>-24.2</c:v>
                        </c:pt>
                      </c15:dlblFieldTableCache>
                    </c15:dlblFTEntry>
                  </c15:dlblFieldTable>
                  <c15:showDataLabelsRange val="0"/>
                </c:ext>
                <c:ext xmlns:c16="http://schemas.microsoft.com/office/drawing/2014/chart" uri="{C3380CC4-5D6E-409C-BE32-E72D297353CC}">
                  <c16:uniqueId val="{00000010-AB4C-406B-8BBE-A1E1DF8D5D6F}"/>
                </c:ext>
              </c:extLst>
            </c:dLbl>
            <c:dLbl>
              <c:idx val="17"/>
              <c:tx>
                <c:strRef>
                  <c:f>Daten_Diagramme!$E$31</c:f>
                  <c:strCache>
                    <c:ptCount val="1"/>
                    <c:pt idx="0">
                      <c:v>12.8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{56237FB3-354E-438B-8182-87EC8991A699}</c15:txfldGUID>
                      <c15:f>Daten_Diagramme!$E$31</c15:f>
                      <c15:dlblFieldTableCache>
                        <c:ptCount val="1"/>
                        <c:pt idx="0">
                          <c:v>12.8</c:v>
                        </c:pt>
                      </c15:dlblFieldTableCache>
                    </c15:dlblFTEntry>
                  </c15:dlblFieldTable>
                  <c15:showDataLabelsRange val="0"/>
                </c:ext>
                <c:ext xmlns:c16="http://schemas.microsoft.com/office/drawing/2014/chart" uri="{C3380CC4-5D6E-409C-BE32-E72D297353CC}">
                  <c16:uniqueId val="{00000011-AB4C-406B-8BBE-A1E1DF8D5D6F}"/>
                </c:ext>
              </c:extLst>
            </c:dLbl>
            <c:dLbl>
              <c:idx val="18"/>
              <c:tx>
                <c:strRef>
                  <c:f>Daten_Diagramme!$E$32</c:f>
                  <c:strCache>
                    <c:ptCount val="1"/>
                    <c:pt idx="0">
                      <c:v>10.5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{32AD8C4C-47DB-478C-8137-D595EC5BE31D}</c15:txfldGUID>
                      <c15:f>Daten_Diagramme!$E$32</c15:f>
                      <c15:dlblFieldTableCache>
                        <c:ptCount val="1"/>
                        <c:pt idx="0">
                          <c:v>10.5</c:v>
                        </c:pt>
                      </c15:dlblFieldTableCache>
                    </c15:dlblFTEntry>
                  </c15:dlblFieldTable>
                  <c15:showDataLabelsRange val="0"/>
                </c:ext>
                <c:ext xmlns:c16="http://schemas.microsoft.com/office/drawing/2014/chart" uri="{C3380CC4-5D6E-409C-BE32-E72D297353CC}">
                  <c16:uniqueId val="{00000012-AB4C-406B-8BBE-A1E1DF8D5D6F}"/>
                </c:ext>
              </c:extLst>
            </c:dLbl>
            <c:dLbl>
              <c:idx val="19"/>
              <c:tx>
                <c:strRef>
                  <c:f>Daten_Diagramme!$E$33</c:f>
                  <c:strCache>
                    <c:ptCount val="1"/>
                    <c:pt idx="0">
                      <c:v>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{9A18C80C-E82A-451F-81C0-7C2A8D2F4309}</c15:txfldGUID>
                      <c15:f>Daten_Diagramme!$E$33</c15:f>
                      <c15:dlblFieldTableCache>
                        <c:ptCount val="1"/>
                        <c:pt idx="0">
                          <c:v>5.0</c:v>
                        </c:pt>
                      </c15:dlblFieldTableCache>
                    </c15:dlblFTEntry>
                  </c15:dlblFieldTable>
                  <c15:showDataLabelsRange val="0"/>
                </c:ext>
                <c:ext xmlns:c16="http://schemas.microsoft.com/office/drawing/2014/chart" uri="{C3380CC4-5D6E-409C-BE32-E72D297353CC}">
                  <c16:uniqueId val="{00000013-AB4C-406B-8BBE-A1E1DF8D5D6F}"/>
                </c:ext>
              </c:extLst>
            </c:dLbl>
            <c:dLbl>
              <c:idx val="20"/>
              <c:tx>
                <c:strRef>
                  <c:f>Daten_Diagramme!$E$34</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{286C47BA-BE08-41A2-93E8-9DF17A58E135}</c15:txfldGUID>
                      <c15:f>Daten_Diagramme!$E$34</c15:f>
                      <c15:dlblFieldTableCache>
                        <c:ptCount val="1"/>
                        <c:pt idx="0">
                          <c:v>-0.1</c:v>
                        </c:pt>
                      </c15:dlblFieldTableCache>
                    </c15:dlblFTEntry>
                  </c15:dlblFieldTable>
                  <c15:showDataLabelsRange val="0"/>
                </c:ext>
                <c:ext xmlns:c16="http://schemas.microsoft.com/office/drawing/2014/chart" uri="{C3380CC4-5D6E-409C-BE32-E72D297353CC}">
                  <c16:uniqueId val="{00000014-AB4C-406B-8BBE-A1E1DF8D5D6F}"/>
                </c:ext>
              </c:extLst>
            </c:dLbl>
            <c:dLbl>
              <c:idx val="21"/>
              <c:tx>
                <c:strRef>
                  <c:f>Daten_Diagramme!$E$35</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{7830CFB3-B75B-465B-A31E-0594E3B3F12B}</c15:txfldGUID>
                      <c15:f>Daten_Diagramme!$E$35</c15:f>
                      <c15:dlblFieldTableCache>
                        <c:ptCount val="1"/>
                        <c:pt idx="0">
                          <c:v>1.3</c:v>
                        </c:pt>
                      </c15:dlblFieldTableCache>
                    </c15:dlblFTEntry>
                  </c15:dlblFieldTable>
                  <c15:showDataLabelsRange val="0"/>
                </c:ext>
                <c:ext xmlns:c16="http://schemas.microsoft.com/office/drawing/2014/chart" uri="{C3380CC4-5D6E-409C-BE32-E72D297353CC}">
                  <c16:uniqueId val="{00000015-AB4C-406B-8BBE-A1E1DF8D5D6F}"/>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{4A9C91A2-FA9A-4F7C-BBBE-40647E79C588}</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AB4C-406B-8BBE-A1E1DF8D5D6F}"/>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{EB6AD719-99ED-4E0C-9BB4-342160C317B7}</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AB4C-406B-8BBE-A1E1DF8D5D6F}"/>
                </c:ext>
              </c:extLst>
            </c:dLbl>
            <c:dLbl>
              <c:idx val="24"/>
              <c:tx>
                <c:strRef>
                  <c:f>Daten_Diagramme!$E$38</c:f>
                  <c:strCache>
                    <c:ptCount val="1"/>
                    <c:pt idx="0">
                      <c:v>31.6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{C439B102-C6C7-4D4A-A030-686478AAA7D8}</c15:txfldGUID>
                      <c15:f>Daten_Diagramme!$E$38</c15:f>
                      <c15:dlblFieldTableCache>
                        <c:ptCount val="1"/>
                        <c:pt idx="0">
                          <c:v>31.6</c:v>
                        </c:pt>
                      </c15:dlblFieldTableCache>
                    </c15:dlblFTEntry>
                  </c15:dlblFieldTable>
                  <c15:showDataLabelsRange val="0"/>
                </c:ext>
                <c:ext xmlns:c16="http://schemas.microsoft.com/office/drawing/2014/chart" uri="{C3380CC4-5D6E-409C-BE32-E72D297353CC}">
                  <c16:uniqueId val="{00000018-AB4C-406B-8BBE-A1E1DF8D5D6F}"/>
                </c:ext>
              </c:extLst>
            </c:dLbl>
            <c:dLbl>
              <c:idx val="25"/>
              <c:tx>
                <c:strRef>
                  <c:f>Daten_Diagramme!$E$39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{23ED2E0E-DB5E-493D-9836-1A98513C5E0C}</c15:txfldGUID>
                      <c15:f>Daten_Diagramme!$E$39</c15:f>
                      <c15:dlblFieldTableCache>
                        <c:ptCount val="1"/>
                        <c:pt idx="0">
                          <c:v>1.8</c:v>
                        </c:pt>
                      </c15:dlblFieldTableCache>
                    </c15:dlblFTEntry>
                  </c15:dlblFieldTable>
                  <c15:showDataLabelsRange val="0"/>
                </c:ext>
                <c:ext xmlns:c16="http://schemas.microsoft.com/office/drawing/2014/chart" uri="{C3380CC4-5D6E-409C-BE32-E72D297353CC}">
                  <c16:uniqueId val="{00000019-AB4C-406B-8BBE-A1E1DF8D5D6F}"/>
                </c:ext>
              </c:extLst>
            </c:dLbl>
            <c:dLbl>
              <c:idx val="26"/>
              <c:tx>
                <c:strRef>
                  <c:f>Daten_Diagramme!$E$40</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{0B46437C-E01E-4350-9579-437C261A4A90}</c15:txfldGUID>
                      <c15:f>Daten_Diagramme!$E$40</c15:f>
                      <c15:dlblFieldTableCache>
                        <c:ptCount val="1"/>
                        <c:pt idx="0">
                          <c:v>0.9</c:v>
                        </c:pt>
                      </c15:dlblFieldTableCache>
                    </c15:dlblFTEntry>
                  </c15:dlblFieldTable>
                  <c15:showDataLabelsRange val="0"/>
                </c:ext>
                <c:ext xmlns:c16="http://schemas.microsoft.com/office/drawing/2014/chart" uri="{C3380CC4-5D6E-409C-BE32-E72D297353CC}">
                  <c16:uniqueId val="{0000001A-AB4C-406B-8BBE-A1E1DF8D5D6F}"/>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{9F98AC16-A4F2-4152-9E70-F851EB34A3B5}</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AB4C-406B-8BBE-A1E1DF8D5D6F}"/>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{C2C12BC5-EABD-4B7A-BDE7-553FA75AF418}</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AB4C-406B-8BBE-A1E1DF8D5D6F}"/>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{2933228B-5257-44BC-8183-4DF36C72D1A6}</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AB4C-406B-8BBE-A1E1DF8D5D6F}"/>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{583984A1-2F5C-47F1-A20B-25464B6C8C11}</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AB4C-406B-8BBE-A1E1DF8D5D6F}"/>
                </c:ext>
              </c:extLst>
            </c:dLbl>
            <c:dLbl>
              <c:idx val="31"/>
              <c:tx>
                <c:strRef>
                  <c:f>Daten_Diagramme!$E$46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{B0523D16-1843-49DE-A6EA-06ECE34DB57D}</c15:txfldGUID>
                      <c15:f>Daten_Diagramme!$E$46</c15:f>
                      <c15:dlblFieldTableCache>
                        <c:ptCount val="1"/>
                        <c:pt idx="0">
                          <c:v>0.9</c:v>
                        </c:pt>
                      </c15:dlblFieldTableCache>
                    </c15:dlblFTEntry>
                  </c15:dlblFieldTable>
                  <c15:showDataLabelsRange val="0"/>
                </c:ext>
                <c:ext xmlns:c16="http://schemas.microsoft.com/office/drawing/2014/chart" uri="{C3380CC4-5D6E-409C-BE32-E72D297353CC}">
                  <c16:uniqueId val="{0000001F-AB4C-406B-8BBE-A1E1DF8D5D6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1.1045091677906171</c:v>
                </c:pt>
                <c:pt idx="1">
                  <c:v>31.632653061224488</c:v>
                </c:pt>
                <c:pt idx="2">
                  <c:v>-20.930232558139537</c:v>
                </c:pt>
                <c:pt idx="3">
                  <c:v>1.4223194748358863</c:v>
                </c:pt>
                <c:pt idx="4">
                  <c:v>3.283582089552239</c:v>
                </c:pt>
                <c:pt idx="5">
                  <c:v>-5.1020408163265305</c:v>
                </c:pt>
                <c:pt idx="6">
                  <c:v>2.0833333333333335</c:v>
                </c:pt>
                <c:pt idx="7">
                  <c:v>4.3643263757115749</c:v>
                </c:pt>
                <c:pt idx="8">
                  <c:v>-2.08955223880597</c:v>
                </c:pt>
                <c:pt idx="9">
                  <c:v>-5.445227418321589</c:v>
                </c:pt>
                <c:pt idx="10">
                  <c:v>2.3459061637534497</c:v>
                </c:pt>
                <c:pt idx="11">
                  <c:v>-4.852320675105485</c:v>
                </c:pt>
                <c:pt idx="12">
                  <c:v>4.2452830188679247</c:v>
                </c:pt>
                <c:pt idx="13">
                  <c:v>-2.6629935720844813</c:v>
                </c:pt>
                <c:pt idx="14">
                  <c:v>-0.9739239710964499</c:v>
                </c:pt>
                <c:pt idx="15">
                  <c:v>4.0061045402518127</c:v>
                </c:pt>
                <c:pt idx="16">
                  <c:v>-24.199288256227756</c:v>
                </c:pt>
                <c:pt idx="17">
                  <c:v>12.828947368421053</c:v>
                </c:pt>
                <c:pt idx="18">
                  <c:v>10.519724483406387</c:v>
                </c:pt>
                <c:pt idx="19">
                  <c:v>5.0443906376109764</c:v>
                </c:pt>
                <c:pt idx="20">
                  <c:v>-0.11198208286674133</c:v>
                </c:pt>
                <c:pt idx="21">
                  <c:v>1.3275175421960934</c:v>
                </c:pt>
                <c:pt idx="22">
                  <c:v>0</c:v>
                </c:pt>
                <c:pt idx="24">
                  <c:v>31.632653061224488</c:v>
                </c:pt>
                <c:pt idx="25">
                  <c:v>1.8194070080862534</c:v>
                </c:pt>
                <c:pt idx="26">
                  <c:v>0.94773896561061466</c:v>
                </c:pt>
              </c:numCache>
            </c:numRef>
          </c:val>
          <c:extLst>
            <c:ext xmlns:c16="http://schemas.microsoft.com/office/drawing/2014/chart" uri="{C3380CC4-5D6E-409C-BE32-E72D297353CC}">
              <c16:uniqueId val="{00000020-AB4C-406B-8BBE-A1E1DF8D5D6F}"/>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{C2397248-3E9C-4648-848A-B9F3579C49AC}</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AB4C-406B-8BBE-A1E1DF8D5D6F}"/>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{63448270-915A-4494-AC2F-0C91D372C92A}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AB4C-406B-8BBE-A1E1DF8D5D6F}"/>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{A22E92C2-8D62-4FF8-A87F-7BA5000D5F5A}</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AB4C-406B-8BBE-A1E1DF8D5D6F}"/>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{AE10E956-2EF5-4AC8-8EEB-801679141B5F}</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AB4C-406B-8BBE-A1E1DF8D5D6F}"/>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{3CDAF3C2-1BED-4AE9-B77E-4C667670C1ED}</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AB4C-406B-8BBE-A1E1DF8D5D6F}"/>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{B1564F8C-5A19-406C-84B2-4692C73CF194}</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AB4C-406B-8BBE-A1E1DF8D5D6F}"/>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{1259BF70-122E-411D-AC82-594FBFE99E84}</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AB4C-406B-8BBE-A1E1DF8D5D6F}"/>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{DA645431-6C0C-4417-B11C-E1AC1652B98C}</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AB4C-406B-8BBE-A1E1DF8D5D6F}"/>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{843710A6-E290-4170-88DD-92813C075C91}</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AB4C-406B-8BBE-A1E1DF8D5D6F}"/>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{5918131E-A335-4AF6-8FD2-81C779A75A45}</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AB4C-406B-8BBE-A1E1DF8D5D6F}"/>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{4F0C9D37-B2AA-46D1-AD31-74D17D1CE35B}</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AB4C-406B-8BBE-A1E1DF8D5D6F}"/>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{9A418514-39B1-408A-BEA5-C599DEBDDFA2}</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AB4C-406B-8BBE-A1E1DF8D5D6F}"/>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{32A77080-5C22-45C8-BB5D-3DF78B2B679B}</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AB4C-406B-8BBE-A1E1DF8D5D6F}"/>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{9491B961-654F-4B5A-90BE-321BE20FFF51}</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AB4C-406B-8BBE-A1E1DF8D5D6F}"/>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{87E7387B-9C22-4CE5-A8E6-3189EFAE827E}</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AB4C-406B-8BBE-A1E1DF8D5D6F}"/>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{C1F3AFEB-E552-4F06-9128-6AFF2683CC9D}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AB4C-406B-8BBE-A1E1DF8D5D6F}"/>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{480CE494-DED3-4716-A7B0-B85F86FD7BEB}</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AB4C-406B-8BBE-A1E1DF8D5D6F}"/>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{DCB50DE2-5AEC-4BF1-9675-DBCB0B115663}</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AB4C-406B-8BBE-A1E1DF8D5D6F}"/>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{FBBE3605-BBD4-4C08-AED3-E5299D3C111A}</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AB4C-406B-8BBE-A1E1DF8D5D6F}"/>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{CD731DEF-394C-475E-AB7A-D4A6358A7FF6}</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AB4C-406B-8BBE-A1E1DF8D5D6F}"/>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{D3BCFC27-29C2-4EDB-8D87-978CA6AE1DDD}</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AB4C-406B-8BBE-A1E1DF8D5D6F}"/>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{90F6BCEA-7A7E-4197-8DDD-EF23E86EBD08}</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AB4C-406B-8BBE-A1E1DF8D5D6F}"/>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{F7C4CAFF-7F69-499D-804D-0CD1970F6648}</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AB4C-406B-8BBE-A1E1DF8D5D6F}"/>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{87E6C2E3-5895-4B6A-8593-47B88225022C}</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AB4C-406B-8BBE-A1E1DF8D5D6F}"/>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{185EF7D3-09F5-49F8-827D-6E9315E3C2F0}</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AB4C-406B-8BBE-A1E1DF8D5D6F}"/>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{77C6B082-C8AC-43FC-A0CF-B58453807771}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AB4C-406B-8BBE-A1E1DF8D5D6F}"/>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{376C3C7E-A1E3-44FA-8666-077F34609C42}</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AB4C-406B-8BBE-A1E1DF8D5D6F}"/>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{044F88A1-95E6-432F-9D8F-DA28A704BFE3}</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AB4C-406B-8BBE-A1E1DF8D5D6F}"/>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{A004E830-F20C-458D-A207-A208F1245270}</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AB4C-406B-8BBE-A1E1DF8D5D6F}"/>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{A025EE7E-F390-46C8-ADEA-9866E37E9A8F}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AB4C-406B-8BBE-A1E1DF8D5D6F}"/>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{CB89CE44-9680-42B6-8520-E76FF4F1D3D1}</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AB4C-406B-8BBE-A1E1DF8D5D6F}"/>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{2F9A17DB-9C61-4570-989E-72E6563675C8}</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AB4C-406B-8BBE-A1E1DF8D5D6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B4C-406B-8BBE-A1E1DF8D5D6F}"/>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B4C-406B-8BBE-A1E1DF8D5D6F}"/>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97-4D3B-83F0-F552725F1639}"/>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97-4D3B-83F0-F552725F1639}"/>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97-4D3B-83F0-F552725F1639}"/>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97-4D3B-83F0-F552725F1639}"/>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7-4D3B-83F0-F552725F1639}"/>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7-4D3B-83F0-F552725F1639}"/>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97-4D3B-83F0-F552725F1639}"/>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97-4D3B-83F0-F552725F1639}"/>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97-4D3B-83F0-F552725F1639}"/>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97-4D3B-83F0-F552725F1639}"/>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97-4D3B-83F0-F552725F1639}"/>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97-4D3B-83F0-F552725F1639}"/>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97-4D3B-83F0-F552725F1639}"/>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97-4D3B-83F0-F552725F1639}"/>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97-4D3B-83F0-F552725F1639}"/>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97-4D3B-83F0-F552725F1639}"/>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97-4D3B-83F0-F552725F1639}"/>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97-4D3B-83F0-F552725F1639}"/>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97-4D3B-83F0-F552725F1639}"/>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B97-4D3B-83F0-F552725F1639}"/>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B97-4D3B-83F0-F552725F1639}"/>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B97-4D3B-83F0-F552725F1639}"/>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2B97-4D3B-83F0-F552725F1639}"/>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B97-4D3B-83F0-F552725F1639}"/>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B97-4D3B-83F0-F552725F1639}"/>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B97-4D3B-83F0-F552725F1639}"/>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B97-4D3B-83F0-F552725F1639}"/>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B97-4D3B-83F0-F552725F1639}"/>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B97-4D3B-83F0-F552725F1639}"/>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B97-4D3B-83F0-F552725F1639}"/>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B97-4D3B-83F0-F552725F1639}"/>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B97-4D3B-83F0-F552725F1639}"/>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B97-4D3B-83F0-F552725F1639}"/>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B97-4D3B-83F0-F552725F1639}"/>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B97-4D3B-83F0-F552725F1639}"/>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B97-4D3B-83F0-F552725F1639}"/>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B97-4D3B-83F0-F552725F1639}"/>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B97-4D3B-83F0-F552725F1639}"/>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B97-4D3B-83F0-F552725F1639}"/>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B97-4D3B-83F0-F552725F1639}"/>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B97-4D3B-83F0-F552725F1639}"/>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B97-4D3B-83F0-F552725F1639}"/>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B97-4D3B-83F0-F552725F1639}"/>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B97-4D3B-83F0-F552725F1639}"/>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B97-4D3B-83F0-F552725F1639}"/>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2B97-4D3B-83F0-F552725F1639}"/>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B97-4D3B-83F0-F552725F1639}"/>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B97-4D3B-83F0-F552725F1639}"/>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B97-4D3B-83F0-F552725F1639}"/>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B97-4D3B-83F0-F552725F1639}"/>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B97-4D3B-83F0-F552725F1639}"/>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B97-4D3B-83F0-F552725F1639}"/>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B97-4D3B-83F0-F552725F1639}"/>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B97-4D3B-83F0-F552725F1639}"/>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B97-4D3B-83F0-F552725F1639}"/>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B97-4D3B-83F0-F552725F1639}"/>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B97-4D3B-83F0-F552725F1639}"/>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B97-4D3B-83F0-F552725F1639}"/>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B97-4D3B-83F0-F552725F1639}"/>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B97-4D3B-83F0-F552725F1639}"/>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2B97-4D3B-83F0-F552725F1639}"/>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2B97-4D3B-83F0-F552725F1639}"/>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B97-4D3B-83F0-F552725F1639}"/>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B97-4D3B-83F0-F552725F1639}"/>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2B97-4D3B-83F0-F552725F1639}"/>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2B97-4D3B-83F0-F552725F1639}"/>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2B97-4D3B-83F0-F552725F1639}"/>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2B97-4D3B-83F0-F552725F1639}"/>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2B97-4D3B-83F0-F552725F1639}"/>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B9-4B50-AA94-730AD632E99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B9-4B50-AA94-730AD632E99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B9-4B50-AA94-730AD632E99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B9-4B50-AA94-730AD632E99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B9-4B50-AA94-730AD632E99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B9-4B50-AA94-730AD632E99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B9-4B50-AA94-730AD632E99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B9-4B50-AA94-730AD632E99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B9-4B50-AA94-730AD632E99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B9-4B50-AA94-730AD632E99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B9-4B50-AA94-730AD632E99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B9-4B50-AA94-730AD632E99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B9-4B50-AA94-730AD632E99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B9-4B50-AA94-730AD632E99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B9-4B50-AA94-730AD632E99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B9-4B50-AA94-730AD632E99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B9-4B50-AA94-730AD632E99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B9-4B50-AA94-730AD632E99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B9-4B50-AA94-730AD632E99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B9-4B50-AA94-730AD632E99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B9-4B50-AA94-730AD632E99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B9-4B50-AA94-730AD632E99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F3B9-4B50-AA94-730AD632E994}"/>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B9-4B50-AA94-730AD632E99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B9-4B50-AA94-730AD632E99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B9-4B50-AA94-730AD632E99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B9-4B50-AA94-730AD632E99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3B9-4B50-AA94-730AD632E99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3B9-4B50-AA94-730AD632E99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3B9-4B50-AA94-730AD632E99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3B9-4B50-AA94-730AD632E99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3B9-4B50-AA94-730AD632E99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3B9-4B50-AA94-730AD632E99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3B9-4B50-AA94-730AD632E99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3B9-4B50-AA94-730AD632E99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3B9-4B50-AA94-730AD632E99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3B9-4B50-AA94-730AD632E99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3B9-4B50-AA94-730AD632E99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3B9-4B50-AA94-730AD632E99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3B9-4B50-AA94-730AD632E99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3B9-4B50-AA94-730AD632E99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3B9-4B50-AA94-730AD632E99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3B9-4B50-AA94-730AD632E99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3B9-4B50-AA94-730AD632E99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F3B9-4B50-AA94-730AD632E994}"/>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F3B9-4B50-AA94-730AD632E994}"/>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F3B9-4B50-AA94-730AD632E99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F3B9-4B50-AA94-730AD632E99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F3B9-4B50-AA94-730AD632E99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F3B9-4B50-AA94-730AD632E99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F3B9-4B50-AA94-730AD632E99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F3B9-4B50-AA94-730AD632E99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F3B9-4B50-AA94-730AD632E99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3B9-4B50-AA94-730AD632E99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F3B9-4B50-AA94-730AD632E99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F3B9-4B50-AA94-730AD632E99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F3B9-4B50-AA94-730AD632E99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F3B9-4B50-AA94-730AD632E99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F3B9-4B50-AA94-730AD632E99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F3B9-4B50-AA94-730AD632E99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F3B9-4B50-AA94-730AD632E99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F3B9-4B50-AA94-730AD632E99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F3B9-4B50-AA94-730AD632E99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F3B9-4B50-AA94-730AD632E99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F3B9-4B50-AA94-730AD632E99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F3B9-4B50-AA94-730AD632E99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F3B9-4B50-AA94-730AD632E99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F3B9-4B50-AA94-730AD632E99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F3B9-4B50-AA94-730AD632E994}"/>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100.42862141357594</c:v>
                </c:pt>
                <c:pt idx="2">
                  <c:v>102.06438068579426</c:v>
                </c:pt>
                <c:pt idx="3">
                  <c:v>102.55773268019594</c:v>
                </c:pt>
                <c:pt idx="4">
                  <c:v>101.80720783764869</c:v>
                </c:pt>
                <c:pt idx="5">
                  <c:v>101.51941917424772</c:v>
                </c:pt>
                <c:pt idx="6">
                  <c:v>103.35374387683696</c:v>
                </c:pt>
                <c:pt idx="7">
                  <c:v>103.46571028691393</c:v>
                </c:pt>
                <c:pt idx="8">
                  <c:v>103.26801959412177</c:v>
                </c:pt>
                <c:pt idx="9">
                  <c:v>103.8890832750175</c:v>
                </c:pt>
                <c:pt idx="10">
                  <c:v>104.89240727781666</c:v>
                </c:pt>
                <c:pt idx="11">
                  <c:v>105.82312806158151</c:v>
                </c:pt>
                <c:pt idx="12">
                  <c:v>105.2554233729881</c:v>
                </c:pt>
                <c:pt idx="13">
                  <c:v>105.93334499650105</c:v>
                </c:pt>
                <c:pt idx="14">
                  <c:v>107.75017494751576</c:v>
                </c:pt>
                <c:pt idx="15">
                  <c:v>107.91112666200139</c:v>
                </c:pt>
                <c:pt idx="16">
                  <c:v>107.89625612316304</c:v>
                </c:pt>
                <c:pt idx="17">
                  <c:v>108.18929321203639</c:v>
                </c:pt>
                <c:pt idx="18">
                  <c:v>109.52764170748775</c:v>
                </c:pt>
                <c:pt idx="19">
                  <c:v>111.19576627011895</c:v>
                </c:pt>
                <c:pt idx="20">
                  <c:v>110.9184744576627</c:v>
                </c:pt>
                <c:pt idx="21">
                  <c:v>111.75209937018894</c:v>
                </c:pt>
                <c:pt idx="22">
                  <c:v>112.37753673897831</c:v>
                </c:pt>
                <c:pt idx="23">
                  <c:v>112.72393282015396</c:v>
                </c:pt>
                <c:pt idx="24">
                  <c:v>112.50612316305109</c:v>
                </c:pt>
              </c:numCache>
            </c:numRef>
          </c:val>
          <c:smooth val="0"/>
          <c:extLst>
            <c:ext xmlns:c16="http://schemas.microsoft.com/office/drawing/2014/chart" uri="{C3380CC4-5D6E-409C-BE32-E72D297353CC}">
              <c16:uniqueId val="{00000000-6CA2-47B6-88C0-36C5AC21EED3}"/>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101.0514090103307</c:v>
                </c:pt>
                <c:pt idx="2">
                  <c:v>99.993887156916685</c:v>
                </c:pt>
                <c:pt idx="3">
                  <c:v>102.85469771990954</c:v>
                </c:pt>
                <c:pt idx="4">
                  <c:v>98.019438841004941</c:v>
                </c:pt>
                <c:pt idx="5">
                  <c:v>94.74295494834648</c:v>
                </c:pt>
                <c:pt idx="6">
                  <c:v>92.047191148603218</c:v>
                </c:pt>
                <c:pt idx="7">
                  <c:v>89.75487499235895</c:v>
                </c:pt>
                <c:pt idx="8">
                  <c:v>86.270554434867648</c:v>
                </c:pt>
                <c:pt idx="9">
                  <c:v>88.513967846445382</c:v>
                </c:pt>
                <c:pt idx="10">
                  <c:v>86.484503942783789</c:v>
                </c:pt>
                <c:pt idx="11">
                  <c:v>88.868512745277826</c:v>
                </c:pt>
                <c:pt idx="12">
                  <c:v>86.502842472033748</c:v>
                </c:pt>
                <c:pt idx="13">
                  <c:v>88.868512745277826</c:v>
                </c:pt>
                <c:pt idx="14">
                  <c:v>87.334189131365008</c:v>
                </c:pt>
                <c:pt idx="15">
                  <c:v>91.802677425270502</c:v>
                </c:pt>
                <c:pt idx="16">
                  <c:v>91.539825172687813</c:v>
                </c:pt>
                <c:pt idx="17">
                  <c:v>95.060822788679005</c:v>
                </c:pt>
                <c:pt idx="18">
                  <c:v>92.303930558102579</c:v>
                </c:pt>
                <c:pt idx="19">
                  <c:v>96.344519836175806</c:v>
                </c:pt>
                <c:pt idx="20">
                  <c:v>93.65486887951586</c:v>
                </c:pt>
                <c:pt idx="21">
                  <c:v>98.037777370254915</c:v>
                </c:pt>
                <c:pt idx="22">
                  <c:v>93.789351427348862</c:v>
                </c:pt>
                <c:pt idx="23">
                  <c:v>96.576807873341892</c:v>
                </c:pt>
                <c:pt idx="24">
                  <c:v>94.247814658597719</c:v>
                </c:pt>
              </c:numCache>
            </c:numRef>
          </c:val>
          <c:smooth val="0"/>
          <c:extLst>
            <c:ext xmlns:c16="http://schemas.microsoft.com/office/drawing/2014/chart" uri="{C3380CC4-5D6E-409C-BE32-E72D297353CC}">
              <c16:uniqueId val="{00000001-6CA2-47B6-88C0-36C5AC21EED3}"/>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102.41333077954415</c:v>
                </c:pt>
                <c:pt idx="2">
                  <c:v>108.26470024899444</c:v>
                </c:pt>
                <c:pt idx="3">
                  <c:v>109.55755602375024</c:v>
                </c:pt>
                <c:pt idx="4">
                  <c:v>105.21930664623636</c:v>
                </c:pt>
                <c:pt idx="5">
                  <c:v>100.46925876268915</c:v>
                </c:pt>
                <c:pt idx="6">
                  <c:v>102.57613484006896</c:v>
                </c:pt>
                <c:pt idx="7">
                  <c:v>101.63761731469067</c:v>
                </c:pt>
                <c:pt idx="8">
                  <c:v>100.16280406052481</c:v>
                </c:pt>
                <c:pt idx="9">
                  <c:v>103.48592223711933</c:v>
                </c:pt>
                <c:pt idx="10">
                  <c:v>105.99502011108983</c:v>
                </c:pt>
                <c:pt idx="11">
                  <c:v>107.01972802145183</c:v>
                </c:pt>
                <c:pt idx="12">
                  <c:v>105.70771882781077</c:v>
                </c:pt>
                <c:pt idx="13">
                  <c:v>107.17295537253399</c:v>
                </c:pt>
                <c:pt idx="14">
                  <c:v>109.21279448381536</c:v>
                </c:pt>
                <c:pt idx="15">
                  <c:v>112.47845240375408</c:v>
                </c:pt>
                <c:pt idx="16">
                  <c:v>113.02432484198431</c:v>
                </c:pt>
                <c:pt idx="17">
                  <c:v>114.6427887377897</c:v>
                </c:pt>
                <c:pt idx="18">
                  <c:v>118.23405477877802</c:v>
                </c:pt>
                <c:pt idx="19">
                  <c:v>118.29151503543383</c:v>
                </c:pt>
                <c:pt idx="20">
                  <c:v>115.99310476920131</c:v>
                </c:pt>
                <c:pt idx="21">
                  <c:v>118.72246696035242</c:v>
                </c:pt>
                <c:pt idx="22">
                  <c:v>122.31373300134074</c:v>
                </c:pt>
                <c:pt idx="23">
                  <c:v>122.53399731852134</c:v>
                </c:pt>
                <c:pt idx="24">
                  <c:v>117.96590691438422</c:v>
                </c:pt>
              </c:numCache>
            </c:numRef>
          </c:val>
          <c:smooth val="0"/>
          <c:extLst>
            <c:ext xmlns:c16="http://schemas.microsoft.com/office/drawing/2014/chart" uri="{C3380CC4-5D6E-409C-BE32-E72D297353CC}">
              <c16:uniqueId val="{00000002-6CA2-47B6-88C0-36C5AC21EED3}"/>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6CA2-47B6-88C0-36C5AC21EED3}"/>
                </c:ext>
              </c:extLst>
            </c:dLbl>
            <c:dLbl>
              <c:idx val="1"/>
              <c:delete val="1"/>
              <c:extLst>
                <c:ext xmlns:c15="http://schemas.microsoft.com/office/drawing/2012/chart" uri="{CE6537A1-D6FC-4f65-9D91-7224C49458BB}"/>
                <c:ext xmlns:c16="http://schemas.microsoft.com/office/drawing/2014/chart" uri="{C3380CC4-5D6E-409C-BE32-E72D297353CC}">
                  <c16:uniqueId val="{00000004-6CA2-47B6-88C0-36C5AC21EED3}"/>
                </c:ext>
              </c:extLst>
            </c:dLbl>
            <c:dLbl>
              <c:idx val="2"/>
              <c:delete val="1"/>
              <c:extLst>
                <c:ext xmlns:c15="http://schemas.microsoft.com/office/drawing/2012/chart" uri="{CE6537A1-D6FC-4f65-9D91-7224C49458BB}"/>
                <c:ext xmlns:c16="http://schemas.microsoft.com/office/drawing/2014/chart" uri="{C3380CC4-5D6E-409C-BE32-E72D297353CC}">
                  <c16:uniqueId val="{00000005-6CA2-47B6-88C0-36C5AC21EED3}"/>
                </c:ext>
              </c:extLst>
            </c:dLbl>
            <c:dLbl>
              <c:idx val="3"/>
              <c:delete val="1"/>
              <c:extLst>
                <c:ext xmlns:c15="http://schemas.microsoft.com/office/drawing/2012/chart" uri="{CE6537A1-D6FC-4f65-9D91-7224C49458BB}"/>
                <c:ext xmlns:c16="http://schemas.microsoft.com/office/drawing/2014/chart" uri="{C3380CC4-5D6E-409C-BE32-E72D297353CC}">
                  <c16:uniqueId val="{00000006-6CA2-47B6-88C0-36C5AC21EED3}"/>
                </c:ext>
              </c:extLst>
            </c:dLbl>
            <c:dLbl>
              <c:idx val="4"/>
              <c:delete val="1"/>
              <c:extLst>
                <c:ext xmlns:c15="http://schemas.microsoft.com/office/drawing/2012/chart" uri="{CE6537A1-D6FC-4f65-9D91-7224C49458BB}"/>
                <c:ext xmlns:c16="http://schemas.microsoft.com/office/drawing/2014/chart" uri="{C3380CC4-5D6E-409C-BE32-E72D297353CC}">
                  <c16:uniqueId val="{00000007-6CA2-47B6-88C0-36C5AC21EED3}"/>
                </c:ext>
              </c:extLst>
            </c:dLbl>
            <c:dLbl>
              <c:idx val="5"/>
              <c:delete val="1"/>
              <c:extLst>
                <c:ext xmlns:c15="http://schemas.microsoft.com/office/drawing/2012/chart" uri="{CE6537A1-D6FC-4f65-9D91-7224C49458BB}"/>
                <c:ext xmlns:c16="http://schemas.microsoft.com/office/drawing/2014/chart" uri="{C3380CC4-5D6E-409C-BE32-E72D297353CC}">
                  <c16:uniqueId val="{00000008-6CA2-47B6-88C0-36C5AC21EED3}"/>
                </c:ext>
              </c:extLst>
            </c:dLbl>
            <c:dLbl>
              <c:idx val="6"/>
              <c:delete val="1"/>
              <c:extLst>
                <c:ext xmlns:c15="http://schemas.microsoft.com/office/drawing/2012/chart" uri="{CE6537A1-D6FC-4f65-9D91-7224C49458BB}"/>
                <c:ext xmlns:c16="http://schemas.microsoft.com/office/drawing/2014/chart" uri="{C3380CC4-5D6E-409C-BE32-E72D297353CC}">
                  <c16:uniqueId val="{00000009-6CA2-47B6-88C0-36C5AC21EED3}"/>
                </c:ext>
              </c:extLst>
            </c:dLbl>
            <c:dLbl>
              <c:idx val="7"/>
              <c:delete val="1"/>
              <c:extLst>
                <c:ext xmlns:c15="http://schemas.microsoft.com/office/drawing/2012/chart" uri="{CE6537A1-D6FC-4f65-9D91-7224C49458BB}"/>
                <c:ext xmlns:c16="http://schemas.microsoft.com/office/drawing/2014/chart" uri="{C3380CC4-5D6E-409C-BE32-E72D297353CC}">
                  <c16:uniqueId val="{0000000A-6CA2-47B6-88C0-36C5AC21EED3}"/>
                </c:ext>
              </c:extLst>
            </c:dLbl>
            <c:dLbl>
              <c:idx val="8"/>
              <c:delete val="1"/>
              <c:extLst>
                <c:ext xmlns:c15="http://schemas.microsoft.com/office/drawing/2012/chart" uri="{CE6537A1-D6FC-4f65-9D91-7224C49458BB}"/>
                <c:ext xmlns:c16="http://schemas.microsoft.com/office/drawing/2014/chart" uri="{C3380CC4-5D6E-409C-BE32-E72D297353CC}">
                  <c16:uniqueId val="{0000000B-6CA2-47B6-88C0-36C5AC21EED3}"/>
                </c:ext>
              </c:extLst>
            </c:dLbl>
            <c:dLbl>
              <c:idx val="9"/>
              <c:delete val="1"/>
              <c:extLst>
                <c:ext xmlns:c15="http://schemas.microsoft.com/office/drawing/2012/chart" uri="{CE6537A1-D6FC-4f65-9D91-7224C49458BB}"/>
                <c:ext xmlns:c16="http://schemas.microsoft.com/office/drawing/2014/chart" uri="{C3380CC4-5D6E-409C-BE32-E72D297353CC}">
                  <c16:uniqueId val="{0000000C-6CA2-47B6-88C0-36C5AC21EED3}"/>
                </c:ext>
              </c:extLst>
            </c:dLbl>
            <c:dLbl>
              <c:idx val="10"/>
              <c:delete val="1"/>
              <c:extLst>
                <c:ext xmlns:c15="http://schemas.microsoft.com/office/drawing/2012/chart" uri="{CE6537A1-D6FC-4f65-9D91-7224C49458BB}"/>
                <c:ext xmlns:c16="http://schemas.microsoft.com/office/drawing/2014/chart" uri="{C3380CC4-5D6E-409C-BE32-E72D297353CC}">
                  <c16:uniqueId val="{0000000D-6CA2-47B6-88C0-36C5AC21EED3}"/>
                </c:ext>
              </c:extLst>
            </c:dLbl>
            <c:dLbl>
              <c:idx val="11"/>
              <c:delete val="1"/>
              <c:extLst>
                <c:ext xmlns:c15="http://schemas.microsoft.com/office/drawing/2012/chart" uri="{CE6537A1-D6FC-4f65-9D91-7224C49458BB}"/>
                <c:ext xmlns:c16="http://schemas.microsoft.com/office/drawing/2014/chart" uri="{C3380CC4-5D6E-409C-BE32-E72D297353CC}">
                  <c16:uniqueId val="{0000000E-6CA2-47B6-88C0-36C5AC21EED3}"/>
                </c:ext>
              </c:extLst>
            </c:dLbl>
            <c:dLbl>
              <c:idx val="12"/>
              <c:delete val="1"/>
              <c:extLst>
                <c:ext xmlns:c15="http://schemas.microsoft.com/office/drawing/2012/chart" uri="{CE6537A1-D6FC-4f65-9D91-7224C49458BB}"/>
                <c:ext xmlns:c16="http://schemas.microsoft.com/office/drawing/2014/chart" uri="{C3380CC4-5D6E-409C-BE32-E72D297353CC}">
                  <c16:uniqueId val="{0000000F-6CA2-47B6-88C0-36C5AC21EED3}"/>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A2-47B6-88C0-36C5AC21EED3}"/>
                </c:ext>
              </c:extLst>
            </c:dLbl>
            <c:dLbl>
              <c:idx val="14"/>
              <c:delete val="1"/>
              <c:extLst>
                <c:ext xmlns:c15="http://schemas.microsoft.com/office/drawing/2012/chart" uri="{CE6537A1-D6FC-4f65-9D91-7224C49458BB}"/>
                <c:ext xmlns:c16="http://schemas.microsoft.com/office/drawing/2014/chart" uri="{C3380CC4-5D6E-409C-BE32-E72D297353CC}">
                  <c16:uniqueId val="{00000011-6CA2-47B6-88C0-36C5AC21EED3}"/>
                </c:ext>
              </c:extLst>
            </c:dLbl>
            <c:dLbl>
              <c:idx val="15"/>
              <c:delete val="1"/>
              <c:extLst>
                <c:ext xmlns:c15="http://schemas.microsoft.com/office/drawing/2012/chart" uri="{CE6537A1-D6FC-4f65-9D91-7224C49458BB}"/>
                <c:ext xmlns:c16="http://schemas.microsoft.com/office/drawing/2014/chart" uri="{C3380CC4-5D6E-409C-BE32-E72D297353CC}">
                  <c16:uniqueId val="{00000012-6CA2-47B6-88C0-36C5AC21EED3}"/>
                </c:ext>
              </c:extLst>
            </c:dLbl>
            <c:dLbl>
              <c:idx val="16"/>
              <c:delete val="1"/>
              <c:extLst>
                <c:ext xmlns:c15="http://schemas.microsoft.com/office/drawing/2012/chart" uri="{CE6537A1-D6FC-4f65-9D91-7224C49458BB}"/>
                <c:ext xmlns:c16="http://schemas.microsoft.com/office/drawing/2014/chart" uri="{C3380CC4-5D6E-409C-BE32-E72D297353CC}">
                  <c16:uniqueId val="{00000013-6CA2-47B6-88C0-36C5AC21EED3}"/>
                </c:ext>
              </c:extLst>
            </c:dLbl>
            <c:dLbl>
              <c:idx val="17"/>
              <c:delete val="1"/>
              <c:extLst>
                <c:ext xmlns:c15="http://schemas.microsoft.com/office/drawing/2012/chart" uri="{CE6537A1-D6FC-4f65-9D91-7224C49458BB}"/>
                <c:ext xmlns:c16="http://schemas.microsoft.com/office/drawing/2014/chart" uri="{C3380CC4-5D6E-409C-BE32-E72D297353CC}">
                  <c16:uniqueId val="{00000014-6CA2-47B6-88C0-36C5AC21EED3}"/>
                </c:ext>
              </c:extLst>
            </c:dLbl>
            <c:dLbl>
              <c:idx val="18"/>
              <c:delete val="1"/>
              <c:extLst>
                <c:ext xmlns:c15="http://schemas.microsoft.com/office/drawing/2012/chart" uri="{CE6537A1-D6FC-4f65-9D91-7224C49458BB}"/>
                <c:ext xmlns:c16="http://schemas.microsoft.com/office/drawing/2014/chart" uri="{C3380CC4-5D6E-409C-BE32-E72D297353CC}">
                  <c16:uniqueId val="{00000015-6CA2-47B6-88C0-36C5AC21EED3}"/>
                </c:ext>
              </c:extLst>
            </c:dLbl>
            <c:dLbl>
              <c:idx val="19"/>
              <c:delete val="1"/>
              <c:extLst>
                <c:ext xmlns:c15="http://schemas.microsoft.com/office/drawing/2012/chart" uri="{CE6537A1-D6FC-4f65-9D91-7224C49458BB}"/>
                <c:ext xmlns:c16="http://schemas.microsoft.com/office/drawing/2014/chart" uri="{C3380CC4-5D6E-409C-BE32-E72D297353CC}">
                  <c16:uniqueId val="{00000016-6CA2-47B6-88C0-36C5AC21EED3}"/>
                </c:ext>
              </c:extLst>
            </c:dLbl>
            <c:dLbl>
              <c:idx val="20"/>
              <c:delete val="1"/>
              <c:extLst>
                <c:ext xmlns:c15="http://schemas.microsoft.com/office/drawing/2012/chart" uri="{CE6537A1-D6FC-4f65-9D91-7224C49458BB}"/>
                <c:ext xmlns:c16="http://schemas.microsoft.com/office/drawing/2014/chart" uri="{C3380CC4-5D6E-409C-BE32-E72D297353CC}">
                  <c16:uniqueId val="{00000017-6CA2-47B6-88C0-36C5AC21EED3}"/>
                </c:ext>
              </c:extLst>
            </c:dLbl>
            <c:dLbl>
              <c:idx val="21"/>
              <c:delete val="1"/>
              <c:extLst>
                <c:ext xmlns:c15="http://schemas.microsoft.com/office/drawing/2012/chart" uri="{CE6537A1-D6FC-4f65-9D91-7224C49458BB}"/>
                <c:ext xmlns:c16="http://schemas.microsoft.com/office/drawing/2014/chart" uri="{C3380CC4-5D6E-409C-BE32-E72D297353CC}">
                  <c16:uniqueId val="{00000018-6CA2-47B6-88C0-36C5AC21EED3}"/>
                </c:ext>
              </c:extLst>
            </c:dLbl>
            <c:dLbl>
              <c:idx val="22"/>
              <c:delete val="1"/>
              <c:extLst>
                <c:ext xmlns:c15="http://schemas.microsoft.com/office/drawing/2012/chart" uri="{CE6537A1-D6FC-4f65-9D91-7224C49458BB}"/>
                <c:ext xmlns:c16="http://schemas.microsoft.com/office/drawing/2014/chart" uri="{C3380CC4-5D6E-409C-BE32-E72D297353CC}">
                  <c16:uniqueId val="{00000019-6CA2-47B6-88C0-36C5AC21EED3}"/>
                </c:ext>
              </c:extLst>
            </c:dLbl>
            <c:dLbl>
              <c:idx val="23"/>
              <c:delete val="1"/>
              <c:extLst>
                <c:ext xmlns:c15="http://schemas.microsoft.com/office/drawing/2012/chart" uri="{CE6537A1-D6FC-4f65-9D91-7224C49458BB}"/>
                <c:ext xmlns:c16="http://schemas.microsoft.com/office/drawing/2014/chart" uri="{C3380CC4-5D6E-409C-BE32-E72D297353CC}">
                  <c16:uniqueId val="{0000001A-6CA2-47B6-88C0-36C5AC21EED3}"/>
                </c:ext>
              </c:extLst>
            </c:dLbl>
            <c:dLbl>
              <c:idx val="24"/>
              <c:delete val="1"/>
              <c:extLst>
                <c:ext xmlns:c15="http://schemas.microsoft.com/office/drawing/2012/chart" uri="{CE6537A1-D6FC-4f65-9D91-7224C49458BB}"/>
                <c:ext xmlns:c16="http://schemas.microsoft.com/office/drawing/2014/chart" uri="{C3380CC4-5D6E-409C-BE32-E72D297353CC}">
                  <c16:uniqueId val="{0000001B-6CA2-47B6-88C0-36C5AC21EED3}"/>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3"/>
                <c:pt idx="2">
                  <c:v>Sep-19</c:v>
                </c:pt>
                <c:pt idx="6">
                  <c:v>Sep-20</c:v>
                </c:pt>
                <c:pt idx="10">
                  <c:v>Sep-21</c:v>
                </c:pt>
                <c:pt idx="14">
                  <c:v>Sep-22</c:v>
                </c:pt>
                <c:pt idx="18">
                  <c:v>Sep-23</c:v>
                </c:pt>
                <c:pt idx="22">
                  <c:v>Sep-24</c:v>
                </c:pt>
              </c:strCache>
            </c:strRef>
          </c:cat>
          <c:val>
            <c:numRef>
              <c:f>Daten_Diagramme!$B$52:$B$76</c:f>
              <c:numCache>
                <c:formatCode>#,##0</c:formatCode>
                <c:ptCount val="25"/>
                <c:pt idx="0">
                  <c:v>114320</c:v>
                </c:pt>
                <c:pt idx="1">
                  <c:v>114810</c:v>
                </c:pt>
                <c:pt idx="2">
                  <c:v>116680</c:v>
                </c:pt>
                <c:pt idx="3">
                  <c:v>117244</c:v>
                </c:pt>
                <c:pt idx="4">
                  <c:v>116386</c:v>
                </c:pt>
                <c:pt idx="5">
                  <c:v>116057</c:v>
                </c:pt>
                <c:pt idx="6">
                  <c:v>118154</c:v>
                </c:pt>
                <c:pt idx="7">
                  <c:v>118282</c:v>
                </c:pt>
                <c:pt idx="8">
                  <c:v>118056</c:v>
                </c:pt>
                <c:pt idx="9">
                  <c:v>118766</c:v>
                </c:pt>
                <c:pt idx="10">
                  <c:v>119913</c:v>
                </c:pt>
                <c:pt idx="11">
                  <c:v>120977</c:v>
                </c:pt>
                <c:pt idx="12">
                  <c:v>120328</c:v>
                </c:pt>
                <c:pt idx="13">
                  <c:v>121103</c:v>
                </c:pt>
                <c:pt idx="14">
                  <c:v>123180</c:v>
                </c:pt>
                <c:pt idx="15">
                  <c:v>123364</c:v>
                </c:pt>
                <c:pt idx="16">
                  <c:v>123347</c:v>
                </c:pt>
                <c:pt idx="17">
                  <c:v>123682</c:v>
                </c:pt>
                <c:pt idx="18">
                  <c:v>125212</c:v>
                </c:pt>
                <c:pt idx="19">
                  <c:v>127119</c:v>
                </c:pt>
                <c:pt idx="20">
                  <c:v>126802</c:v>
                </c:pt>
                <c:pt idx="21">
                  <c:v>127755</c:v>
                </c:pt>
                <c:pt idx="22">
                  <c:v>128470</c:v>
                </c:pt>
                <c:pt idx="23">
                  <c:v>128866</c:v>
                </c:pt>
                <c:pt idx="24">
                  <c:v>128617</c:v>
                </c:pt>
              </c:numCache>
            </c:numRef>
          </c:val>
          <c:smooth val="0"/>
          <c:extLst>
            <c:ext xmlns:c16="http://schemas.microsoft.com/office/drawing/2014/chart" uri="{C3380CC4-5D6E-409C-BE32-E72D297353CC}">
              <c16:uniqueId val="{0000001C-6CA2-47B6-88C0-36C5AC21EED3}"/>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D8648969-7F2A-4AEE-91DC-D7C5D0DFDE97}"/>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7CA16AC4-3E72-4D13-AD74-BF6157EEA679}"/>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870C0F62-6D98-46C6-BF22-3BFC7AF78CD8}"/>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F71C78E9-F6A5-4EA1-80D9-61C3FD52D631}"/>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CE48CEBA-B6C5-4BAE-A18D-6E9A2C7D768F}"/>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8C4D19BB-7CA2-4901-9EC1-EE447240A31C}"/>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Mainz, kreisfreie Stadt (07315)</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366F71AA-58FC-4693-A3C8-AD9E28FEB7D3}"/>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März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E9EAD4EE-4752-43E5-A2B6-983183CF33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C5EC187-1BE6-4585-B68D-0014E4D092C7}"/>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B4BD918B-7375-450B-8C5D-97D997325C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B0DA1F2-018A-483F-8F4C-BF088C6B87EA}"/>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BC2AA9A-5D7D-4173-8515-D7EEB7EDB4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82FCAD0-CC4B-40F0-92E5-3406B1BE6A19}"/>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16076EB-4436-474C-8FE9-ECDB66E9AD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FC92E39-8D95-47E1-8262-120296CF237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780FDE0A-691E-4C6D-92FE-97C8E48B36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E6C2202B-7963-4862-9C38-3D59EE87029E}"/>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965F63D-C295-4F73-AF56-99E62FB822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BE243EC-4F52-45EB-9DDC-DF6F0EE4A75E}"/>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A732412-C377-4F73-ADD2-2E229439F3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9AB11E93-616B-4634-B6C2-E3698963E71F}"/>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95650814-9589-440A-AD77-F3C38B2513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41523D8-2A17-4D14-9AB1-3FA3F032CEE7}"/>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A118D18-9BE0-4FEC-A649-F86122BCA3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B3A57F93-6F26-4BE1-8FFF-DCB6571FFBB0}"/>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E9D9B54F-60ED-4825-B6E3-B6B8127786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6F36BEB8-784E-4E64-A03D-6211F497F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371B3B61-7F25-40AB-A24F-E812BC5C12F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23BEA350-4C91-4703-807A-FC820CE0D0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D0542E5C-C8A4-4B82-A2C2-2D65E473EE37}"/>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B0E0A7EE-7D70-45DC-811A-26910847326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F3439197-76B1-4CBE-BA0E-79FB21ADC011}"/>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E37A7C94-CADB-4A3E-AAF6-C2CD6F947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BAC1B329-9B11-46F6-80BC-71240DEA349A}"/>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60E2C766-2B05-4094-90A5-7F8EBEB06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59051D5D-96C9-48A2-B4BB-2921B1DBDCA2}"/>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FBCB338A-C471-4B9B-8B48-2C1AEDF9C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733AB9AC-DD26-4C59-BE23-4EB90611C988}"/>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F7E243A2-710D-4F76-AA8F-A39738F97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16E19BA7-DC7A-444E-90B3-1D49ED09141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52CB7026-88B6-4AB8-A240-748841CD5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123824</xdr:colOff>
      <xdr:row>15</xdr:row>
      <xdr:rowOff>38100</xdr:rowOff>
    </xdr:from>
    <xdr:to>
      <xdr:col>1</xdr:col>
      <xdr:colOff>3552825</xdr:colOff>
      <xdr:row>15</xdr:row>
      <xdr:rowOff>1438275</xdr:rowOff>
    </xdr:to>
    <xdr:pic>
      <xdr:nvPicPr>
        <xdr:cNvPr id="4" name="Grafik 3">
          <a:extLst>
            <a:ext uri="{FF2B5EF4-FFF2-40B4-BE49-F238E27FC236}">
              <a16:creationId xmlns:a16="http://schemas.microsoft.com/office/drawing/2014/main" id="{61AF097B-F031-47E5-8B9C-A1008435BC4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4" y="9039225"/>
          <a:ext cx="3571876" cy="1400175"/>
        </a:xfrm>
        <a:prstGeom prst="rect">
          <a:avLst/>
        </a:prstGeom>
        <a:noFill/>
        <a:ln>
          <a:noFill/>
        </a:ln>
      </xdr:spPr>
    </xdr:pic>
    <xdr:clientData/>
  </xdr:twoCellAnchor>
  <xdr:twoCellAnchor>
    <xdr:from>
      <xdr:col>1</xdr:col>
      <xdr:colOff>297180</xdr:colOff>
      <xdr:row>8</xdr:row>
      <xdr:rowOff>60960</xdr:rowOff>
    </xdr:from>
    <xdr:to>
      <xdr:col>1</xdr:col>
      <xdr:colOff>4069080</xdr:colOff>
      <xdr:row>10</xdr:row>
      <xdr:rowOff>632460</xdr:rowOff>
    </xdr:to>
    <xdr:grpSp>
      <xdr:nvGrpSpPr>
        <xdr:cNvPr id="5" name="Group 3">
          <a:extLst>
            <a:ext uri="{FF2B5EF4-FFF2-40B4-BE49-F238E27FC236}">
              <a16:creationId xmlns:a16="http://schemas.microsoft.com/office/drawing/2014/main" id="{B4BC7971-CE9B-4ECB-BC6A-D963E5685700}"/>
            </a:ext>
          </a:extLst>
        </xdr:cNvPr>
        <xdr:cNvGrpSpPr>
          <a:grpSpLocks noChangeAspect="1"/>
        </xdr:cNvGrpSpPr>
      </xdr:nvGrpSpPr>
      <xdr:grpSpPr bwMode="auto">
        <a:xfrm>
          <a:off x="440055" y="3928110"/>
          <a:ext cx="3771900" cy="2314575"/>
          <a:chOff x="24" y="422"/>
          <a:chExt cx="495" cy="303"/>
        </a:xfrm>
      </xdr:grpSpPr>
      <xdr:sp macro="" textlink="">
        <xdr:nvSpPr>
          <xdr:cNvPr id="6" name="AutoShape 2">
            <a:extLst>
              <a:ext uri="{FF2B5EF4-FFF2-40B4-BE49-F238E27FC236}">
                <a16:creationId xmlns:a16="http://schemas.microsoft.com/office/drawing/2014/main" id="{D81FDB21-0877-A574-F144-1E9E0D38F26E}"/>
              </a:ext>
            </a:extLst>
          </xdr:cNvPr>
          <xdr:cNvSpPr>
            <a:spLocks noChangeAspect="1" noChangeArrowheads="1" noTextEdit="1"/>
          </xdr:cNvSpPr>
        </xdr:nvSpPr>
        <xdr:spPr bwMode="auto">
          <a:xfrm>
            <a:off x="24" y="520"/>
            <a:ext cx="490"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Rectangle 4">
            <a:extLst>
              <a:ext uri="{FF2B5EF4-FFF2-40B4-BE49-F238E27FC236}">
                <a16:creationId xmlns:a16="http://schemas.microsoft.com/office/drawing/2014/main" id="{B48F98F1-03CE-A347-1659-8F4F21099825}"/>
              </a:ext>
            </a:extLst>
          </xdr:cNvPr>
          <xdr:cNvSpPr>
            <a:spLocks noChangeArrowheads="1"/>
          </xdr:cNvSpPr>
        </xdr:nvSpPr>
        <xdr:spPr bwMode="auto">
          <a:xfrm>
            <a:off x="28" y="422"/>
            <a:ext cx="2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ab</a:t>
            </a:r>
          </a:p>
        </xdr:txBody>
      </xdr:sp>
      <xdr:sp macro="" textlink="">
        <xdr:nvSpPr>
          <xdr:cNvPr id="8" name="Rectangle 5">
            <a:extLst>
              <a:ext uri="{FF2B5EF4-FFF2-40B4-BE49-F238E27FC236}">
                <a16:creationId xmlns:a16="http://schemas.microsoft.com/office/drawing/2014/main" id="{C614CA50-BED2-E712-E044-E440D6E176D6}"/>
              </a:ext>
            </a:extLst>
          </xdr:cNvPr>
          <xdr:cNvSpPr>
            <a:spLocks noChangeArrowheads="1"/>
          </xdr:cNvSpPr>
        </xdr:nvSpPr>
        <xdr:spPr bwMode="auto">
          <a:xfrm>
            <a:off x="131" y="422"/>
            <a:ext cx="2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bis</a:t>
            </a:r>
          </a:p>
        </xdr:txBody>
      </xdr:sp>
      <xdr:sp macro="" textlink="">
        <xdr:nvSpPr>
          <xdr:cNvPr id="9" name="Rectangle 6">
            <a:extLst>
              <a:ext uri="{FF2B5EF4-FFF2-40B4-BE49-F238E27FC236}">
                <a16:creationId xmlns:a16="http://schemas.microsoft.com/office/drawing/2014/main" id="{A8969BE1-2A45-A55D-26D7-3B8D85DEB7CB}"/>
              </a:ext>
            </a:extLst>
          </xdr:cNvPr>
          <xdr:cNvSpPr>
            <a:spLocks noChangeArrowheads="1"/>
          </xdr:cNvSpPr>
        </xdr:nvSpPr>
        <xdr:spPr bwMode="auto">
          <a:xfrm>
            <a:off x="153" y="468"/>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31.12.2012</a:t>
            </a:r>
          </a:p>
        </xdr:txBody>
      </xdr:sp>
      <xdr:sp macro="" textlink="">
        <xdr:nvSpPr>
          <xdr:cNvPr id="10" name="Rectangle 7">
            <a:extLst>
              <a:ext uri="{FF2B5EF4-FFF2-40B4-BE49-F238E27FC236}">
                <a16:creationId xmlns:a16="http://schemas.microsoft.com/office/drawing/2014/main" id="{C9DEDB6F-508C-6209-9BD6-67D7DB65C8D1}"/>
              </a:ext>
            </a:extLst>
          </xdr:cNvPr>
          <xdr:cNvSpPr>
            <a:spLocks noChangeArrowheads="1"/>
          </xdr:cNvSpPr>
        </xdr:nvSpPr>
        <xdr:spPr bwMode="auto">
          <a:xfrm>
            <a:off x="310"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400,01 €</a:t>
            </a:r>
          </a:p>
        </xdr:txBody>
      </xdr:sp>
      <xdr:sp macro="" textlink="">
        <xdr:nvSpPr>
          <xdr:cNvPr id="11" name="Rectangle 8">
            <a:extLst>
              <a:ext uri="{FF2B5EF4-FFF2-40B4-BE49-F238E27FC236}">
                <a16:creationId xmlns:a16="http://schemas.microsoft.com/office/drawing/2014/main" id="{6BB11938-C7DE-DCE2-6C4A-7CBA9A717EA1}"/>
              </a:ext>
            </a:extLst>
          </xdr:cNvPr>
          <xdr:cNvSpPr>
            <a:spLocks noChangeArrowheads="1"/>
          </xdr:cNvSpPr>
        </xdr:nvSpPr>
        <xdr:spPr bwMode="auto">
          <a:xfrm>
            <a:off x="375" y="468"/>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2" name="Rectangle 9">
            <a:extLst>
              <a:ext uri="{FF2B5EF4-FFF2-40B4-BE49-F238E27FC236}">
                <a16:creationId xmlns:a16="http://schemas.microsoft.com/office/drawing/2014/main" id="{BC567238-7C17-669E-6F93-2704001754B5}"/>
              </a:ext>
            </a:extLst>
          </xdr:cNvPr>
          <xdr:cNvSpPr>
            <a:spLocks noChangeArrowheads="1"/>
          </xdr:cNvSpPr>
        </xdr:nvSpPr>
        <xdr:spPr bwMode="auto">
          <a:xfrm>
            <a:off x="452"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800,00 €</a:t>
            </a:r>
          </a:p>
        </xdr:txBody>
      </xdr:sp>
      <xdr:sp macro="" textlink="">
        <xdr:nvSpPr>
          <xdr:cNvPr id="13" name="Rectangle 10">
            <a:extLst>
              <a:ext uri="{FF2B5EF4-FFF2-40B4-BE49-F238E27FC236}">
                <a16:creationId xmlns:a16="http://schemas.microsoft.com/office/drawing/2014/main" id="{7BC37BAA-C492-61FD-4790-025D542999E7}"/>
              </a:ext>
            </a:extLst>
          </xdr:cNvPr>
          <xdr:cNvSpPr>
            <a:spLocks noChangeArrowheads="1"/>
          </xdr:cNvSpPr>
        </xdr:nvSpPr>
        <xdr:spPr bwMode="auto">
          <a:xfrm>
            <a:off x="50"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01.01.2013</a:t>
            </a:r>
          </a:p>
        </xdr:txBody>
      </xdr:sp>
      <xdr:sp macro="" textlink="">
        <xdr:nvSpPr>
          <xdr:cNvPr id="14" name="Rectangle 11">
            <a:extLst>
              <a:ext uri="{FF2B5EF4-FFF2-40B4-BE49-F238E27FC236}">
                <a16:creationId xmlns:a16="http://schemas.microsoft.com/office/drawing/2014/main" id="{611E4CF5-522F-59C8-8235-0B6C3C049468}"/>
              </a:ext>
            </a:extLst>
          </xdr:cNvPr>
          <xdr:cNvSpPr>
            <a:spLocks noChangeArrowheads="1"/>
          </xdr:cNvSpPr>
        </xdr:nvSpPr>
        <xdr:spPr bwMode="auto">
          <a:xfrm>
            <a:off x="153"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30.06.2019</a:t>
            </a:r>
          </a:p>
        </xdr:txBody>
      </xdr:sp>
      <xdr:sp macro="" textlink="">
        <xdr:nvSpPr>
          <xdr:cNvPr id="15" name="Rectangle 12">
            <a:extLst>
              <a:ext uri="{FF2B5EF4-FFF2-40B4-BE49-F238E27FC236}">
                <a16:creationId xmlns:a16="http://schemas.microsoft.com/office/drawing/2014/main" id="{3BC78E39-BF1E-87C9-73D3-C235A540F710}"/>
              </a:ext>
            </a:extLst>
          </xdr:cNvPr>
          <xdr:cNvSpPr>
            <a:spLocks noChangeArrowheads="1"/>
          </xdr:cNvSpPr>
        </xdr:nvSpPr>
        <xdr:spPr bwMode="auto">
          <a:xfrm>
            <a:off x="310"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16" name="Rectangle 13">
            <a:extLst>
              <a:ext uri="{FF2B5EF4-FFF2-40B4-BE49-F238E27FC236}">
                <a16:creationId xmlns:a16="http://schemas.microsoft.com/office/drawing/2014/main" id="{10D76B8F-475E-A9F8-12E9-D89AB0872454}"/>
              </a:ext>
            </a:extLst>
          </xdr:cNvPr>
          <xdr:cNvSpPr>
            <a:spLocks noChangeArrowheads="1"/>
          </xdr:cNvSpPr>
        </xdr:nvSpPr>
        <xdr:spPr bwMode="auto">
          <a:xfrm>
            <a:off x="375" y="491"/>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7" name="Rectangle 14">
            <a:extLst>
              <a:ext uri="{FF2B5EF4-FFF2-40B4-BE49-F238E27FC236}">
                <a16:creationId xmlns:a16="http://schemas.microsoft.com/office/drawing/2014/main" id="{D38FB5A0-245A-5BCC-4303-824D07A0C98C}"/>
              </a:ext>
            </a:extLst>
          </xdr:cNvPr>
          <xdr:cNvSpPr>
            <a:spLocks noChangeArrowheads="1"/>
          </xdr:cNvSpPr>
        </xdr:nvSpPr>
        <xdr:spPr bwMode="auto">
          <a:xfrm>
            <a:off x="452"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850,00 €</a:t>
            </a:r>
          </a:p>
        </xdr:txBody>
      </xdr:sp>
      <xdr:sp macro="" textlink="">
        <xdr:nvSpPr>
          <xdr:cNvPr id="18" name="Rectangle 15">
            <a:extLst>
              <a:ext uri="{FF2B5EF4-FFF2-40B4-BE49-F238E27FC236}">
                <a16:creationId xmlns:a16="http://schemas.microsoft.com/office/drawing/2014/main" id="{89F9AF65-93C8-5686-BF05-6B640722AD35}"/>
              </a:ext>
            </a:extLst>
          </xdr:cNvPr>
          <xdr:cNvSpPr>
            <a:spLocks noChangeArrowheads="1"/>
          </xdr:cNvSpPr>
        </xdr:nvSpPr>
        <xdr:spPr bwMode="auto">
          <a:xfrm>
            <a:off x="50"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01.07.2019</a:t>
            </a:r>
          </a:p>
        </xdr:txBody>
      </xdr:sp>
      <xdr:sp macro="" textlink="">
        <xdr:nvSpPr>
          <xdr:cNvPr id="19" name="Rectangle 16">
            <a:extLst>
              <a:ext uri="{FF2B5EF4-FFF2-40B4-BE49-F238E27FC236}">
                <a16:creationId xmlns:a16="http://schemas.microsoft.com/office/drawing/2014/main" id="{C2887989-FDD0-B586-557E-87C699886133}"/>
              </a:ext>
            </a:extLst>
          </xdr:cNvPr>
          <xdr:cNvSpPr>
            <a:spLocks noChangeArrowheads="1"/>
          </xdr:cNvSpPr>
        </xdr:nvSpPr>
        <xdr:spPr bwMode="auto">
          <a:xfrm>
            <a:off x="153"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30.09.2022</a:t>
            </a:r>
          </a:p>
        </xdr:txBody>
      </xdr:sp>
      <xdr:sp macro="" textlink="">
        <xdr:nvSpPr>
          <xdr:cNvPr id="20" name="Rectangle 17">
            <a:extLst>
              <a:ext uri="{FF2B5EF4-FFF2-40B4-BE49-F238E27FC236}">
                <a16:creationId xmlns:a16="http://schemas.microsoft.com/office/drawing/2014/main" id="{935F1053-9469-2317-AEB9-129E088917FA}"/>
              </a:ext>
            </a:extLst>
          </xdr:cNvPr>
          <xdr:cNvSpPr>
            <a:spLocks noChangeArrowheads="1"/>
          </xdr:cNvSpPr>
        </xdr:nvSpPr>
        <xdr:spPr bwMode="auto">
          <a:xfrm>
            <a:off x="310" y="514"/>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21" name="Rectangle 18">
            <a:extLst>
              <a:ext uri="{FF2B5EF4-FFF2-40B4-BE49-F238E27FC236}">
                <a16:creationId xmlns:a16="http://schemas.microsoft.com/office/drawing/2014/main" id="{2B3A7349-0E5B-80D4-7390-9230E34F5676}"/>
              </a:ext>
            </a:extLst>
          </xdr:cNvPr>
          <xdr:cNvSpPr>
            <a:spLocks noChangeArrowheads="1"/>
          </xdr:cNvSpPr>
        </xdr:nvSpPr>
        <xdr:spPr bwMode="auto">
          <a:xfrm>
            <a:off x="375" y="514"/>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2" name="Rectangle 19">
            <a:extLst>
              <a:ext uri="{FF2B5EF4-FFF2-40B4-BE49-F238E27FC236}">
                <a16:creationId xmlns:a16="http://schemas.microsoft.com/office/drawing/2014/main" id="{2B3BB9B4-31AB-7173-636D-21778CEC9774}"/>
              </a:ext>
            </a:extLst>
          </xdr:cNvPr>
          <xdr:cNvSpPr>
            <a:spLocks noChangeArrowheads="1"/>
          </xdr:cNvSpPr>
        </xdr:nvSpPr>
        <xdr:spPr bwMode="auto">
          <a:xfrm>
            <a:off x="439" y="514"/>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1.300,00 €</a:t>
            </a:r>
          </a:p>
        </xdr:txBody>
      </xdr:sp>
      <xdr:sp macro="" textlink="">
        <xdr:nvSpPr>
          <xdr:cNvPr id="23" name="Rectangle 20">
            <a:extLst>
              <a:ext uri="{FF2B5EF4-FFF2-40B4-BE49-F238E27FC236}">
                <a16:creationId xmlns:a16="http://schemas.microsoft.com/office/drawing/2014/main" id="{05208181-89AC-2F6F-00F3-80B970352336}"/>
              </a:ext>
            </a:extLst>
          </xdr:cNvPr>
          <xdr:cNvSpPr>
            <a:spLocks noChangeArrowheads="1"/>
          </xdr:cNvSpPr>
        </xdr:nvSpPr>
        <xdr:spPr bwMode="auto">
          <a:xfrm>
            <a:off x="50"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01.10.2022</a:t>
            </a:r>
          </a:p>
        </xdr:txBody>
      </xdr:sp>
      <xdr:sp macro="" textlink="">
        <xdr:nvSpPr>
          <xdr:cNvPr id="24" name="Rectangle 21">
            <a:extLst>
              <a:ext uri="{FF2B5EF4-FFF2-40B4-BE49-F238E27FC236}">
                <a16:creationId xmlns:a16="http://schemas.microsoft.com/office/drawing/2014/main" id="{06308D54-C9DA-DD08-5C6D-183B248D5E6A}"/>
              </a:ext>
            </a:extLst>
          </xdr:cNvPr>
          <xdr:cNvSpPr>
            <a:spLocks noChangeArrowheads="1"/>
          </xdr:cNvSpPr>
        </xdr:nvSpPr>
        <xdr:spPr bwMode="auto">
          <a:xfrm>
            <a:off x="153"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31.12.2022</a:t>
            </a:r>
          </a:p>
        </xdr:txBody>
      </xdr:sp>
      <xdr:sp macro="" textlink="">
        <xdr:nvSpPr>
          <xdr:cNvPr id="25" name="Rectangle 22">
            <a:extLst>
              <a:ext uri="{FF2B5EF4-FFF2-40B4-BE49-F238E27FC236}">
                <a16:creationId xmlns:a16="http://schemas.microsoft.com/office/drawing/2014/main" id="{50B7D90D-6096-B682-AB42-F1B87E1780F0}"/>
              </a:ext>
            </a:extLst>
          </xdr:cNvPr>
          <xdr:cNvSpPr>
            <a:spLocks noChangeArrowheads="1"/>
          </xdr:cNvSpPr>
        </xdr:nvSpPr>
        <xdr:spPr bwMode="auto">
          <a:xfrm>
            <a:off x="310" y="537"/>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26" name="Rectangle 23">
            <a:extLst>
              <a:ext uri="{FF2B5EF4-FFF2-40B4-BE49-F238E27FC236}">
                <a16:creationId xmlns:a16="http://schemas.microsoft.com/office/drawing/2014/main" id="{1FC8A896-6896-51BB-E786-BB3733CE8072}"/>
              </a:ext>
            </a:extLst>
          </xdr:cNvPr>
          <xdr:cNvSpPr>
            <a:spLocks noChangeArrowheads="1"/>
          </xdr:cNvSpPr>
        </xdr:nvSpPr>
        <xdr:spPr bwMode="auto">
          <a:xfrm>
            <a:off x="375" y="537"/>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7" name="Rectangle 24">
            <a:extLst>
              <a:ext uri="{FF2B5EF4-FFF2-40B4-BE49-F238E27FC236}">
                <a16:creationId xmlns:a16="http://schemas.microsoft.com/office/drawing/2014/main" id="{64112E7A-98AF-4346-4E48-DFCC642F8048}"/>
              </a:ext>
            </a:extLst>
          </xdr:cNvPr>
          <xdr:cNvSpPr>
            <a:spLocks noChangeArrowheads="1"/>
          </xdr:cNvSpPr>
        </xdr:nvSpPr>
        <xdr:spPr bwMode="auto">
          <a:xfrm>
            <a:off x="439" y="537"/>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1.600,00 €</a:t>
            </a:r>
          </a:p>
        </xdr:txBody>
      </xdr:sp>
      <xdr:sp macro="" textlink="">
        <xdr:nvSpPr>
          <xdr:cNvPr id="28" name="Rectangle 25">
            <a:extLst>
              <a:ext uri="{FF2B5EF4-FFF2-40B4-BE49-F238E27FC236}">
                <a16:creationId xmlns:a16="http://schemas.microsoft.com/office/drawing/2014/main" id="{A7695C92-6D0F-795D-6D93-5D3253D31A60}"/>
              </a:ext>
            </a:extLst>
          </xdr:cNvPr>
          <xdr:cNvSpPr>
            <a:spLocks noChangeArrowheads="1"/>
          </xdr:cNvSpPr>
        </xdr:nvSpPr>
        <xdr:spPr bwMode="auto">
          <a:xfrm>
            <a:off x="50"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01.01.2023</a:t>
            </a:r>
          </a:p>
        </xdr:txBody>
      </xdr:sp>
      <xdr:sp macro="" textlink="">
        <xdr:nvSpPr>
          <xdr:cNvPr id="29" name="Rectangle 26">
            <a:extLst>
              <a:ext uri="{FF2B5EF4-FFF2-40B4-BE49-F238E27FC236}">
                <a16:creationId xmlns:a16="http://schemas.microsoft.com/office/drawing/2014/main" id="{4EDC400E-5CA9-BFB0-FC0F-CE0838E140BD}"/>
              </a:ext>
            </a:extLst>
          </xdr:cNvPr>
          <xdr:cNvSpPr>
            <a:spLocks noChangeArrowheads="1"/>
          </xdr:cNvSpPr>
        </xdr:nvSpPr>
        <xdr:spPr bwMode="auto">
          <a:xfrm>
            <a:off x="153"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31.12.2023</a:t>
            </a:r>
          </a:p>
        </xdr:txBody>
      </xdr:sp>
      <xdr:sp macro="" textlink="">
        <xdr:nvSpPr>
          <xdr:cNvPr id="30" name="Rectangle 27">
            <a:extLst>
              <a:ext uri="{FF2B5EF4-FFF2-40B4-BE49-F238E27FC236}">
                <a16:creationId xmlns:a16="http://schemas.microsoft.com/office/drawing/2014/main" id="{A6F48B26-04A3-96A8-1A1C-6E57EA7A2122}"/>
              </a:ext>
            </a:extLst>
          </xdr:cNvPr>
          <xdr:cNvSpPr>
            <a:spLocks noChangeArrowheads="1"/>
          </xdr:cNvSpPr>
        </xdr:nvSpPr>
        <xdr:spPr bwMode="auto">
          <a:xfrm>
            <a:off x="310" y="560"/>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31" name="Rectangle 28">
            <a:extLst>
              <a:ext uri="{FF2B5EF4-FFF2-40B4-BE49-F238E27FC236}">
                <a16:creationId xmlns:a16="http://schemas.microsoft.com/office/drawing/2014/main" id="{E7A3C4FF-4379-DF82-D56E-3ACE694CEF2C}"/>
              </a:ext>
            </a:extLst>
          </xdr:cNvPr>
          <xdr:cNvSpPr>
            <a:spLocks noChangeArrowheads="1"/>
          </xdr:cNvSpPr>
        </xdr:nvSpPr>
        <xdr:spPr bwMode="auto">
          <a:xfrm>
            <a:off x="375" y="560"/>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2" name="Rectangle 29">
            <a:extLst>
              <a:ext uri="{FF2B5EF4-FFF2-40B4-BE49-F238E27FC236}">
                <a16:creationId xmlns:a16="http://schemas.microsoft.com/office/drawing/2014/main" id="{6EE5D44B-666A-320A-3859-C8FA138F55CA}"/>
              </a:ext>
            </a:extLst>
          </xdr:cNvPr>
          <xdr:cNvSpPr>
            <a:spLocks noChangeArrowheads="1"/>
          </xdr:cNvSpPr>
        </xdr:nvSpPr>
        <xdr:spPr bwMode="auto">
          <a:xfrm>
            <a:off x="439" y="560"/>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3" name="Rectangle 30">
            <a:extLst>
              <a:ext uri="{FF2B5EF4-FFF2-40B4-BE49-F238E27FC236}">
                <a16:creationId xmlns:a16="http://schemas.microsoft.com/office/drawing/2014/main" id="{FF12F997-4ADC-82B7-2AA0-CC156EB52FD0}"/>
              </a:ext>
            </a:extLst>
          </xdr:cNvPr>
          <xdr:cNvSpPr>
            <a:spLocks noChangeArrowheads="1"/>
          </xdr:cNvSpPr>
        </xdr:nvSpPr>
        <xdr:spPr bwMode="auto">
          <a:xfrm>
            <a:off x="50"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01.01.2024</a:t>
            </a:r>
          </a:p>
        </xdr:txBody>
      </xdr:sp>
      <xdr:sp macro="" textlink="">
        <xdr:nvSpPr>
          <xdr:cNvPr id="34" name="Rectangle 31">
            <a:extLst>
              <a:ext uri="{FF2B5EF4-FFF2-40B4-BE49-F238E27FC236}">
                <a16:creationId xmlns:a16="http://schemas.microsoft.com/office/drawing/2014/main" id="{FB2BE1F3-07E0-0001-B9CB-738F2FB62A54}"/>
              </a:ext>
            </a:extLst>
          </xdr:cNvPr>
          <xdr:cNvSpPr>
            <a:spLocks noChangeArrowheads="1"/>
          </xdr:cNvSpPr>
        </xdr:nvSpPr>
        <xdr:spPr bwMode="auto">
          <a:xfrm>
            <a:off x="153"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31.12.2024</a:t>
            </a:r>
          </a:p>
        </xdr:txBody>
      </xdr:sp>
      <xdr:sp macro="" textlink="">
        <xdr:nvSpPr>
          <xdr:cNvPr id="35" name="Rectangle 32">
            <a:extLst>
              <a:ext uri="{FF2B5EF4-FFF2-40B4-BE49-F238E27FC236}">
                <a16:creationId xmlns:a16="http://schemas.microsoft.com/office/drawing/2014/main" id="{21759AAC-349C-3333-F128-A632C2CF2E17}"/>
              </a:ext>
            </a:extLst>
          </xdr:cNvPr>
          <xdr:cNvSpPr>
            <a:spLocks noChangeArrowheads="1"/>
          </xdr:cNvSpPr>
        </xdr:nvSpPr>
        <xdr:spPr bwMode="auto">
          <a:xfrm>
            <a:off x="310" y="583"/>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538,01 €</a:t>
            </a:r>
          </a:p>
        </xdr:txBody>
      </xdr:sp>
      <xdr:sp macro="" textlink="">
        <xdr:nvSpPr>
          <xdr:cNvPr id="36" name="Rectangle 33">
            <a:extLst>
              <a:ext uri="{FF2B5EF4-FFF2-40B4-BE49-F238E27FC236}">
                <a16:creationId xmlns:a16="http://schemas.microsoft.com/office/drawing/2014/main" id="{CF3815C4-93CA-5B35-1D75-E022526B88A6}"/>
              </a:ext>
            </a:extLst>
          </xdr:cNvPr>
          <xdr:cNvSpPr>
            <a:spLocks noChangeArrowheads="1"/>
          </xdr:cNvSpPr>
        </xdr:nvSpPr>
        <xdr:spPr bwMode="auto">
          <a:xfrm>
            <a:off x="375" y="583"/>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7" name="Rectangle 34">
            <a:extLst>
              <a:ext uri="{FF2B5EF4-FFF2-40B4-BE49-F238E27FC236}">
                <a16:creationId xmlns:a16="http://schemas.microsoft.com/office/drawing/2014/main" id="{5241487C-0ACB-9CDF-317A-0F28C826C3F5}"/>
              </a:ext>
            </a:extLst>
          </xdr:cNvPr>
          <xdr:cNvSpPr>
            <a:spLocks noChangeArrowheads="1"/>
          </xdr:cNvSpPr>
        </xdr:nvSpPr>
        <xdr:spPr bwMode="auto">
          <a:xfrm>
            <a:off x="439" y="583"/>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8" name="Rectangle 35">
            <a:extLst>
              <a:ext uri="{FF2B5EF4-FFF2-40B4-BE49-F238E27FC236}">
                <a16:creationId xmlns:a16="http://schemas.microsoft.com/office/drawing/2014/main" id="{420E037C-E9EF-9D09-9A07-A316B8964BE1}"/>
              </a:ext>
            </a:extLst>
          </xdr:cNvPr>
          <xdr:cNvSpPr>
            <a:spLocks noChangeArrowheads="1"/>
          </xdr:cNvSpPr>
        </xdr:nvSpPr>
        <xdr:spPr bwMode="auto">
          <a:xfrm>
            <a:off x="50" y="606"/>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01.01.2025</a:t>
            </a:r>
          </a:p>
        </xdr:txBody>
      </xdr:sp>
      <xdr:sp macro="" textlink="">
        <xdr:nvSpPr>
          <xdr:cNvPr id="39" name="Rectangle 36">
            <a:extLst>
              <a:ext uri="{FF2B5EF4-FFF2-40B4-BE49-F238E27FC236}">
                <a16:creationId xmlns:a16="http://schemas.microsoft.com/office/drawing/2014/main" id="{B7E35CAB-365A-4B24-31FD-F21CD51C7192}"/>
              </a:ext>
            </a:extLst>
          </xdr:cNvPr>
          <xdr:cNvSpPr>
            <a:spLocks noChangeArrowheads="1"/>
          </xdr:cNvSpPr>
        </xdr:nvSpPr>
        <xdr:spPr bwMode="auto">
          <a:xfrm>
            <a:off x="310" y="606"/>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556,01 €</a:t>
            </a:r>
          </a:p>
        </xdr:txBody>
      </xdr:sp>
      <xdr:sp macro="" textlink="">
        <xdr:nvSpPr>
          <xdr:cNvPr id="40" name="Rectangle 37">
            <a:extLst>
              <a:ext uri="{FF2B5EF4-FFF2-40B4-BE49-F238E27FC236}">
                <a16:creationId xmlns:a16="http://schemas.microsoft.com/office/drawing/2014/main" id="{F1B85006-3178-FDF4-7365-8190701384F2}"/>
              </a:ext>
            </a:extLst>
          </xdr:cNvPr>
          <xdr:cNvSpPr>
            <a:spLocks noChangeArrowheads="1"/>
          </xdr:cNvSpPr>
        </xdr:nvSpPr>
        <xdr:spPr bwMode="auto">
          <a:xfrm>
            <a:off x="375" y="606"/>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41" name="Rectangle 38">
            <a:extLst>
              <a:ext uri="{FF2B5EF4-FFF2-40B4-BE49-F238E27FC236}">
                <a16:creationId xmlns:a16="http://schemas.microsoft.com/office/drawing/2014/main" id="{9032B5C8-3853-AF8C-A48B-C3C8B0C95D33}"/>
              </a:ext>
            </a:extLst>
          </xdr:cNvPr>
          <xdr:cNvSpPr>
            <a:spLocks noChangeArrowheads="1"/>
          </xdr:cNvSpPr>
        </xdr:nvSpPr>
        <xdr:spPr bwMode="auto">
          <a:xfrm>
            <a:off x="439" y="606"/>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42" name="Rectangle 39">
            <a:extLst>
              <a:ext uri="{FF2B5EF4-FFF2-40B4-BE49-F238E27FC236}">
                <a16:creationId xmlns:a16="http://schemas.microsoft.com/office/drawing/2014/main" id="{AAD3AFD1-B9ED-A78D-F09F-A663F022EA00}"/>
              </a:ext>
            </a:extLst>
          </xdr:cNvPr>
          <xdr:cNvSpPr>
            <a:spLocks noChangeArrowheads="1"/>
          </xdr:cNvSpPr>
        </xdr:nvSpPr>
        <xdr:spPr bwMode="auto">
          <a:xfrm>
            <a:off x="281" y="422"/>
            <a:ext cx="22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Gleitzone/Übergangsbereich</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A295D0D8-67C3-4A80-8595-678853789010}"/>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417098B-F32C-4310-92B0-2A2115EA2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89C446D6-A7A1-4909-9A0E-6AF8C6EF70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3B5E6C8E-66FF-404F-8E8D-893230AF2B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8643B908-0DDB-4D8C-8C51-522D0CFF5C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932E6EBC-708C-411B-AAB6-3A40357005BE}"/>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8B36E323-C50B-4055-B814-0DFE42E6CE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ED7C5FFB-B8EE-4414-9FD6-11E6ECFCE0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6F1BE40F-CE4B-4FE2-BF41-CD7AAEB156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DAD71FF4-19FE-4D5A-88BC-2A20A5E6BC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AA89BE44-CF69-4515-9E40-04E060935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F9F6CA44-DB05-4E40-8031-F888FCDB26D3}"/>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99CEB3CF-B189-4BF5-B8E7-5BA6A141D297}"/>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B85E7D2C-7467-42D7-A3F6-7E5F60B3BC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E89C3977-09CB-4ADB-8F26-EC4EF10E2E14}"/>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24A67E00-0664-4EE7-900B-158C7EAF44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C4B6A641-391E-4B6A-A214-3166B1996EC9}"/>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AD531B8-68F7-4589-A69F-78FB200C55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B8A5F21-98CC-4A97-A879-570967842048}"/>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FFC45600-B448-4A4D-9480-BFAC56D8AA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E97E510A-EB7E-4623-97F8-80A95D8807E3}"/>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F618C-4F44-4785-BAED-D84BF8D7793E}">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F405-70D1-4E23-9C2A-DB1C972E3140}">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40</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325</v>
      </c>
      <c r="B3" s="38"/>
      <c r="C3" s="38"/>
      <c r="D3" s="38"/>
      <c r="E3" s="38"/>
      <c r="F3" s="38"/>
      <c r="G3" s="38"/>
      <c r="H3" s="38"/>
      <c r="I3" s="38"/>
      <c r="J3" s="38"/>
      <c r="K3"/>
      <c r="L3"/>
      <c r="M3"/>
      <c r="N3"/>
      <c r="O3"/>
      <c r="P3"/>
    </row>
    <row r="4" spans="1:16" s="39" customFormat="1" ht="12" customHeight="1" x14ac:dyDescent="0.2">
      <c r="A4" s="41" t="s">
        <v>120</v>
      </c>
      <c r="B4" s="41"/>
      <c r="C4" s="41"/>
      <c r="D4" s="41"/>
      <c r="E4" s="41"/>
      <c r="F4" s="41"/>
      <c r="G4" s="41"/>
      <c r="H4" s="41"/>
      <c r="I4" s="41"/>
      <c r="J4" s="41"/>
      <c r="K4"/>
      <c r="L4"/>
      <c r="M4"/>
      <c r="N4"/>
      <c r="O4"/>
      <c r="P4"/>
    </row>
    <row r="5" spans="1:16" s="39" customFormat="1" ht="12" customHeight="1" x14ac:dyDescent="0.2">
      <c r="A5" s="41" t="s">
        <v>42</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326</v>
      </c>
      <c r="B7" s="46"/>
      <c r="C7" s="47" t="s">
        <v>174</v>
      </c>
      <c r="D7" s="48" t="s">
        <v>327</v>
      </c>
      <c r="E7" s="49"/>
      <c r="F7" s="49"/>
      <c r="G7" s="49"/>
      <c r="H7" s="50"/>
      <c r="I7" s="51" t="s">
        <v>176</v>
      </c>
      <c r="J7" s="52"/>
    </row>
    <row r="8" spans="1:16" ht="21.75" customHeight="1" x14ac:dyDescent="0.2">
      <c r="A8" s="54"/>
      <c r="B8" s="55"/>
      <c r="C8" s="56"/>
      <c r="D8" s="57" t="s">
        <v>91</v>
      </c>
      <c r="E8" s="57" t="s">
        <v>92</v>
      </c>
      <c r="F8" s="57" t="s">
        <v>93</v>
      </c>
      <c r="G8" s="57" t="s">
        <v>94</v>
      </c>
      <c r="H8" s="57" t="s">
        <v>95</v>
      </c>
      <c r="I8" s="58"/>
      <c r="J8" s="59"/>
      <c r="K8"/>
      <c r="L8"/>
      <c r="M8"/>
      <c r="N8"/>
      <c r="O8"/>
      <c r="P8"/>
    </row>
    <row r="9" spans="1:16" ht="12" customHeight="1" x14ac:dyDescent="0.2">
      <c r="A9" s="54"/>
      <c r="B9" s="55"/>
      <c r="C9" s="56"/>
      <c r="D9" s="60"/>
      <c r="E9" s="60"/>
      <c r="F9" s="60"/>
      <c r="G9" s="60"/>
      <c r="H9" s="60"/>
      <c r="I9" s="61" t="s">
        <v>96</v>
      </c>
      <c r="J9" s="62" t="s">
        <v>97</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98</v>
      </c>
      <c r="B12" s="77"/>
      <c r="C12" s="78">
        <v>100</v>
      </c>
      <c r="D12" s="80">
        <v>27736</v>
      </c>
      <c r="E12" s="79">
        <v>28594</v>
      </c>
      <c r="F12" s="79">
        <v>28115</v>
      </c>
      <c r="G12" s="79">
        <v>28435</v>
      </c>
      <c r="H12" s="105">
        <v>27433</v>
      </c>
      <c r="I12" s="80">
        <v>303</v>
      </c>
      <c r="J12" s="81">
        <v>1.1045091677906171</v>
      </c>
      <c r="K12"/>
      <c r="L12"/>
      <c r="M12"/>
      <c r="N12"/>
      <c r="O12"/>
      <c r="P12"/>
    </row>
    <row r="13" spans="1:16" ht="14.45" customHeight="1" x14ac:dyDescent="0.2">
      <c r="A13" s="85" t="s">
        <v>99</v>
      </c>
      <c r="B13" s="84" t="s">
        <v>100</v>
      </c>
      <c r="C13" s="78">
        <v>43.640034612056532</v>
      </c>
      <c r="D13" s="80">
        <v>12104</v>
      </c>
      <c r="E13" s="79">
        <v>12582</v>
      </c>
      <c r="F13" s="79">
        <v>12348</v>
      </c>
      <c r="G13" s="79">
        <v>12404</v>
      </c>
      <c r="H13" s="105">
        <v>11874</v>
      </c>
      <c r="I13" s="80">
        <v>230</v>
      </c>
      <c r="J13" s="81">
        <v>1.9370052214923361</v>
      </c>
      <c r="K13"/>
      <c r="L13"/>
      <c r="M13"/>
      <c r="N13"/>
      <c r="O13"/>
      <c r="P13"/>
    </row>
    <row r="14" spans="1:16" ht="14.45" customHeight="1" x14ac:dyDescent="0.2">
      <c r="A14" s="85"/>
      <c r="B14" s="84" t="s">
        <v>101</v>
      </c>
      <c r="C14" s="78">
        <v>56.359965387943468</v>
      </c>
      <c r="D14" s="80">
        <v>15632</v>
      </c>
      <c r="E14" s="79">
        <v>16012</v>
      </c>
      <c r="F14" s="79">
        <v>15767</v>
      </c>
      <c r="G14" s="79">
        <v>16031</v>
      </c>
      <c r="H14" s="105">
        <v>15559</v>
      </c>
      <c r="I14" s="80">
        <v>73</v>
      </c>
      <c r="J14" s="81">
        <v>0.46918182402468023</v>
      </c>
      <c r="K14"/>
      <c r="L14"/>
      <c r="M14"/>
      <c r="N14"/>
      <c r="O14"/>
      <c r="P14"/>
    </row>
    <row r="15" spans="1:16" ht="14.45" customHeight="1" x14ac:dyDescent="0.2">
      <c r="A15" s="83" t="s">
        <v>99</v>
      </c>
      <c r="B15" s="86" t="s">
        <v>102</v>
      </c>
      <c r="C15" s="78">
        <v>26.233054513989039</v>
      </c>
      <c r="D15" s="80">
        <v>7276</v>
      </c>
      <c r="E15" s="79">
        <v>7567</v>
      </c>
      <c r="F15" s="79">
        <v>7246</v>
      </c>
      <c r="G15" s="79">
        <v>7710</v>
      </c>
      <c r="H15" s="105">
        <v>7165</v>
      </c>
      <c r="I15" s="80">
        <v>111</v>
      </c>
      <c r="J15" s="81">
        <v>1.5491974877878576</v>
      </c>
      <c r="K15"/>
      <c r="L15"/>
      <c r="M15"/>
      <c r="N15"/>
      <c r="O15"/>
      <c r="P15"/>
    </row>
    <row r="16" spans="1:16" ht="14.45" customHeight="1" x14ac:dyDescent="0.2">
      <c r="A16" s="83"/>
      <c r="B16" s="86" t="s">
        <v>103</v>
      </c>
      <c r="C16" s="78">
        <v>49.069800980674934</v>
      </c>
      <c r="D16" s="80">
        <v>13610</v>
      </c>
      <c r="E16" s="79">
        <v>14063</v>
      </c>
      <c r="F16" s="79">
        <v>13919</v>
      </c>
      <c r="G16" s="79">
        <v>13809</v>
      </c>
      <c r="H16" s="105">
        <v>13455</v>
      </c>
      <c r="I16" s="80">
        <v>155</v>
      </c>
      <c r="J16" s="81">
        <v>1.1519881085098476</v>
      </c>
      <c r="K16"/>
      <c r="L16"/>
      <c r="M16"/>
      <c r="N16"/>
      <c r="O16"/>
      <c r="P16"/>
    </row>
    <row r="17" spans="1:16" ht="14.45" customHeight="1" x14ac:dyDescent="0.2">
      <c r="A17" s="83"/>
      <c r="B17" s="86" t="s">
        <v>104</v>
      </c>
      <c r="C17" s="78">
        <v>12.878569368329968</v>
      </c>
      <c r="D17" s="80">
        <v>3572</v>
      </c>
      <c r="E17" s="79">
        <v>3630</v>
      </c>
      <c r="F17" s="79">
        <v>3620</v>
      </c>
      <c r="G17" s="79">
        <v>3594</v>
      </c>
      <c r="H17" s="105">
        <v>3558</v>
      </c>
      <c r="I17" s="80">
        <v>14</v>
      </c>
      <c r="J17" s="81">
        <v>0.3934794828555368</v>
      </c>
      <c r="K17"/>
      <c r="L17"/>
      <c r="M17"/>
      <c r="N17"/>
      <c r="O17"/>
      <c r="P17"/>
    </row>
    <row r="18" spans="1:16" ht="14.45" customHeight="1" x14ac:dyDescent="0.2">
      <c r="A18" s="85"/>
      <c r="B18" s="86" t="s">
        <v>105</v>
      </c>
      <c r="C18" s="78">
        <v>11.818575137006057</v>
      </c>
      <c r="D18" s="80">
        <v>3278</v>
      </c>
      <c r="E18" s="79">
        <v>3334</v>
      </c>
      <c r="F18" s="79">
        <v>3330</v>
      </c>
      <c r="G18" s="79">
        <v>3322</v>
      </c>
      <c r="H18" s="105">
        <v>3255</v>
      </c>
      <c r="I18" s="80">
        <v>23</v>
      </c>
      <c r="J18" s="81">
        <v>0.70660522273425497</v>
      </c>
      <c r="K18"/>
      <c r="L18"/>
      <c r="M18"/>
      <c r="N18"/>
      <c r="O18"/>
      <c r="P18"/>
    </row>
    <row r="19" spans="1:16" ht="14.45" customHeight="1" x14ac:dyDescent="0.2">
      <c r="A19" s="85"/>
      <c r="B19" s="86" t="s">
        <v>106</v>
      </c>
      <c r="C19" s="78">
        <v>1.6476781078742428</v>
      </c>
      <c r="D19" s="80">
        <v>457</v>
      </c>
      <c r="E19" s="79">
        <v>407</v>
      </c>
      <c r="F19" s="79">
        <v>416</v>
      </c>
      <c r="G19" s="79">
        <v>415</v>
      </c>
      <c r="H19" s="105">
        <v>421</v>
      </c>
      <c r="I19" s="80">
        <v>36</v>
      </c>
      <c r="J19" s="81">
        <v>8.5510688836104514</v>
      </c>
      <c r="K19"/>
      <c r="L19"/>
      <c r="M19"/>
      <c r="N19"/>
      <c r="O19"/>
      <c r="P19"/>
    </row>
    <row r="20" spans="1:16" ht="14.45" customHeight="1" x14ac:dyDescent="0.2">
      <c r="A20" s="85" t="s">
        <v>107</v>
      </c>
      <c r="B20" s="84" t="s">
        <v>110</v>
      </c>
      <c r="C20" s="78">
        <v>79.845687914623596</v>
      </c>
      <c r="D20" s="80">
        <v>22146</v>
      </c>
      <c r="E20" s="79">
        <v>22797</v>
      </c>
      <c r="F20" s="79">
        <v>22378</v>
      </c>
      <c r="G20" s="79">
        <v>22909</v>
      </c>
      <c r="H20" s="105">
        <v>22142</v>
      </c>
      <c r="I20" s="80">
        <v>4</v>
      </c>
      <c r="J20" s="81">
        <v>1.8065215427693977E-2</v>
      </c>
      <c r="K20"/>
      <c r="L20"/>
      <c r="M20"/>
      <c r="N20"/>
      <c r="O20"/>
      <c r="P20"/>
    </row>
    <row r="21" spans="1:16" ht="14.45" customHeight="1" x14ac:dyDescent="0.2">
      <c r="A21" s="88"/>
      <c r="B21" s="89" t="s">
        <v>111</v>
      </c>
      <c r="C21" s="90">
        <v>20.154312085376407</v>
      </c>
      <c r="D21" s="108">
        <v>5590</v>
      </c>
      <c r="E21" s="109">
        <v>5797</v>
      </c>
      <c r="F21" s="109">
        <v>5737</v>
      </c>
      <c r="G21" s="109">
        <v>5526</v>
      </c>
      <c r="H21" s="110">
        <v>5291</v>
      </c>
      <c r="I21" s="108">
        <v>299</v>
      </c>
      <c r="J21" s="111">
        <v>5.6511056511056514</v>
      </c>
      <c r="K21"/>
      <c r="L21"/>
      <c r="M21"/>
      <c r="N21"/>
      <c r="O21"/>
      <c r="P21"/>
    </row>
    <row r="22" spans="1:16" ht="18" customHeight="1" x14ac:dyDescent="0.2">
      <c r="A22" s="91" t="s">
        <v>123</v>
      </c>
      <c r="B22" s="69"/>
      <c r="C22" s="70"/>
      <c r="D22" s="194"/>
      <c r="E22" s="195"/>
      <c r="F22" s="195"/>
      <c r="G22" s="195"/>
      <c r="H22" s="200"/>
      <c r="I22" s="283"/>
      <c r="J22" s="284"/>
      <c r="K22"/>
      <c r="L22"/>
      <c r="M22"/>
      <c r="N22"/>
      <c r="O22"/>
      <c r="P22"/>
    </row>
    <row r="23" spans="1:16" ht="17.100000000000001" customHeight="1" x14ac:dyDescent="0.2">
      <c r="A23" s="76" t="s">
        <v>98</v>
      </c>
      <c r="B23" s="77"/>
      <c r="C23" s="78">
        <v>100</v>
      </c>
      <c r="D23" s="80">
        <v>387693</v>
      </c>
      <c r="E23" s="79">
        <v>391768</v>
      </c>
      <c r="F23" s="79">
        <v>395933</v>
      </c>
      <c r="G23" s="79">
        <v>396351</v>
      </c>
      <c r="H23" s="105">
        <v>388306</v>
      </c>
      <c r="I23" s="80">
        <v>-613</v>
      </c>
      <c r="J23" s="81">
        <v>-0.15786518879440442</v>
      </c>
      <c r="K23"/>
      <c r="L23"/>
      <c r="M23"/>
      <c r="N23"/>
      <c r="O23"/>
      <c r="P23"/>
    </row>
    <row r="24" spans="1:16" ht="14.45" customHeight="1" x14ac:dyDescent="0.2">
      <c r="A24" s="85" t="s">
        <v>99</v>
      </c>
      <c r="B24" s="84" t="s">
        <v>100</v>
      </c>
      <c r="C24" s="78">
        <v>42.994070050271738</v>
      </c>
      <c r="D24" s="80">
        <v>166685</v>
      </c>
      <c r="E24" s="79">
        <v>168171</v>
      </c>
      <c r="F24" s="79">
        <v>169837</v>
      </c>
      <c r="G24" s="79">
        <v>169037</v>
      </c>
      <c r="H24" s="105">
        <v>164973</v>
      </c>
      <c r="I24" s="80">
        <v>1712</v>
      </c>
      <c r="J24" s="81">
        <v>1.0377455704872918</v>
      </c>
      <c r="K24"/>
      <c r="L24"/>
      <c r="M24"/>
      <c r="N24"/>
      <c r="O24"/>
      <c r="P24"/>
    </row>
    <row r="25" spans="1:16" ht="14.45" customHeight="1" x14ac:dyDescent="0.2">
      <c r="A25" s="85"/>
      <c r="B25" s="84" t="s">
        <v>101</v>
      </c>
      <c r="C25" s="78">
        <v>57.005929949728262</v>
      </c>
      <c r="D25" s="80">
        <v>221008</v>
      </c>
      <c r="E25" s="79">
        <v>223597</v>
      </c>
      <c r="F25" s="79">
        <v>226096</v>
      </c>
      <c r="G25" s="79">
        <v>227314</v>
      </c>
      <c r="H25" s="105">
        <v>223333</v>
      </c>
      <c r="I25" s="80">
        <v>-2325</v>
      </c>
      <c r="J25" s="81">
        <v>-1.0410463299198953</v>
      </c>
      <c r="K25"/>
      <c r="L25"/>
      <c r="M25"/>
      <c r="N25"/>
      <c r="O25"/>
      <c r="P25"/>
    </row>
    <row r="26" spans="1:16" ht="14.45" customHeight="1" x14ac:dyDescent="0.2">
      <c r="A26" s="83" t="s">
        <v>99</v>
      </c>
      <c r="B26" s="86" t="s">
        <v>102</v>
      </c>
      <c r="C26" s="78">
        <v>18.265999128176158</v>
      </c>
      <c r="D26" s="80">
        <v>70816</v>
      </c>
      <c r="E26" s="79">
        <v>71809</v>
      </c>
      <c r="F26" s="79">
        <v>73474</v>
      </c>
      <c r="G26" s="79">
        <v>75646</v>
      </c>
      <c r="H26" s="105">
        <v>71785</v>
      </c>
      <c r="I26" s="80">
        <v>-969</v>
      </c>
      <c r="J26" s="81">
        <v>-1.3498641777530125</v>
      </c>
      <c r="K26"/>
      <c r="L26"/>
      <c r="M26"/>
      <c r="N26"/>
      <c r="O26"/>
      <c r="P26"/>
    </row>
    <row r="27" spans="1:16" ht="14.45" customHeight="1" x14ac:dyDescent="0.2">
      <c r="A27" s="83"/>
      <c r="B27" s="86" t="s">
        <v>103</v>
      </c>
      <c r="C27" s="78">
        <v>44.980177614762198</v>
      </c>
      <c r="D27" s="80">
        <v>174385</v>
      </c>
      <c r="E27" s="79">
        <v>176589</v>
      </c>
      <c r="F27" s="79">
        <v>178281</v>
      </c>
      <c r="G27" s="79">
        <v>177375</v>
      </c>
      <c r="H27" s="105">
        <v>174979</v>
      </c>
      <c r="I27" s="80">
        <v>-594</v>
      </c>
      <c r="J27" s="81">
        <v>-0.33946930774550088</v>
      </c>
      <c r="K27"/>
      <c r="L27"/>
      <c r="M27"/>
      <c r="N27"/>
      <c r="O27"/>
      <c r="P27"/>
    </row>
    <row r="28" spans="1:16" ht="14.45" customHeight="1" x14ac:dyDescent="0.2">
      <c r="A28" s="83"/>
      <c r="B28" s="86" t="s">
        <v>104</v>
      </c>
      <c r="C28" s="78">
        <v>18.375106076199469</v>
      </c>
      <c r="D28" s="80">
        <v>71239</v>
      </c>
      <c r="E28" s="79">
        <v>72081</v>
      </c>
      <c r="F28" s="79">
        <v>73015</v>
      </c>
      <c r="G28" s="79">
        <v>72886</v>
      </c>
      <c r="H28" s="105">
        <v>72556</v>
      </c>
      <c r="I28" s="80">
        <v>-1317</v>
      </c>
      <c r="J28" s="81">
        <v>-1.8151496774904901</v>
      </c>
      <c r="K28"/>
      <c r="L28"/>
      <c r="M28"/>
      <c r="N28"/>
      <c r="O28"/>
      <c r="P28"/>
    </row>
    <row r="29" spans="1:16" ht="14.45" customHeight="1" x14ac:dyDescent="0.2">
      <c r="A29" s="83"/>
      <c r="B29" s="86" t="s">
        <v>105</v>
      </c>
      <c r="C29" s="78">
        <v>18.378717180862179</v>
      </c>
      <c r="D29" s="80">
        <v>71253</v>
      </c>
      <c r="E29" s="79">
        <v>71289</v>
      </c>
      <c r="F29" s="79">
        <v>71163</v>
      </c>
      <c r="G29" s="79">
        <v>70444</v>
      </c>
      <c r="H29" s="105">
        <v>68986</v>
      </c>
      <c r="I29" s="80">
        <v>2267</v>
      </c>
      <c r="J29" s="81">
        <v>3.286174006320123</v>
      </c>
      <c r="K29"/>
      <c r="L29"/>
      <c r="M29"/>
      <c r="N29"/>
      <c r="O29"/>
      <c r="P29"/>
    </row>
    <row r="30" spans="1:16" ht="14.45" customHeight="1" x14ac:dyDescent="0.2">
      <c r="A30" s="85"/>
      <c r="B30" s="86" t="s">
        <v>106</v>
      </c>
      <c r="C30" s="78">
        <v>2.7751339332925795</v>
      </c>
      <c r="D30" s="80">
        <v>10759</v>
      </c>
      <c r="E30" s="79">
        <v>9275</v>
      </c>
      <c r="F30" s="79">
        <v>9412</v>
      </c>
      <c r="G30" s="79">
        <v>9135</v>
      </c>
      <c r="H30" s="105">
        <v>9064</v>
      </c>
      <c r="I30" s="80">
        <v>1695</v>
      </c>
      <c r="J30" s="81">
        <v>18.700353045013241</v>
      </c>
      <c r="K30"/>
      <c r="L30"/>
      <c r="M30"/>
      <c r="N30"/>
      <c r="O30"/>
      <c r="P30"/>
    </row>
    <row r="31" spans="1:16" ht="14.45" customHeight="1" x14ac:dyDescent="0.2">
      <c r="A31" s="85" t="s">
        <v>107</v>
      </c>
      <c r="B31" s="84" t="s">
        <v>110</v>
      </c>
      <c r="C31" s="78">
        <v>85.823576902342836</v>
      </c>
      <c r="D31" s="80">
        <v>332732</v>
      </c>
      <c r="E31" s="79">
        <v>336493</v>
      </c>
      <c r="F31" s="79">
        <v>340653</v>
      </c>
      <c r="G31" s="79">
        <v>341645</v>
      </c>
      <c r="H31" s="105">
        <v>335484</v>
      </c>
      <c r="I31" s="80">
        <v>-2752</v>
      </c>
      <c r="J31" s="81">
        <v>-0.8203073768048551</v>
      </c>
      <c r="K31"/>
      <c r="L31"/>
      <c r="M31"/>
      <c r="N31"/>
      <c r="O31"/>
      <c r="P31"/>
    </row>
    <row r="32" spans="1:16" ht="14.45" customHeight="1" x14ac:dyDescent="0.2">
      <c r="A32" s="88"/>
      <c r="B32" s="89" t="s">
        <v>111</v>
      </c>
      <c r="C32" s="90">
        <v>14.176423097657167</v>
      </c>
      <c r="D32" s="108">
        <v>54961</v>
      </c>
      <c r="E32" s="109">
        <v>55275</v>
      </c>
      <c r="F32" s="109">
        <v>55280</v>
      </c>
      <c r="G32" s="109">
        <v>54706</v>
      </c>
      <c r="H32" s="110">
        <v>52822</v>
      </c>
      <c r="I32" s="108">
        <v>2139</v>
      </c>
      <c r="J32" s="111">
        <v>4.049449093180872</v>
      </c>
      <c r="K32"/>
      <c r="L32"/>
      <c r="M32"/>
      <c r="N32"/>
      <c r="O32"/>
      <c r="P32"/>
    </row>
    <row r="33" spans="1:16" ht="18" customHeight="1" x14ac:dyDescent="0.2">
      <c r="A33" s="91" t="s">
        <v>124</v>
      </c>
      <c r="B33" s="69"/>
      <c r="C33" s="70"/>
      <c r="D33" s="194"/>
      <c r="E33" s="195"/>
      <c r="F33" s="195"/>
      <c r="G33" s="195"/>
      <c r="H33" s="200"/>
      <c r="I33" s="283"/>
      <c r="J33" s="284"/>
      <c r="K33"/>
      <c r="L33"/>
      <c r="M33"/>
      <c r="N33"/>
      <c r="O33"/>
      <c r="P33"/>
    </row>
    <row r="34" spans="1:16" ht="17.100000000000001" customHeight="1" x14ac:dyDescent="0.2">
      <c r="A34" s="76" t="s">
        <v>98</v>
      </c>
      <c r="B34" s="77"/>
      <c r="C34" s="78">
        <v>100</v>
      </c>
      <c r="D34" s="80">
        <v>6650554</v>
      </c>
      <c r="E34" s="79">
        <v>6721282</v>
      </c>
      <c r="F34" s="79">
        <v>6735406</v>
      </c>
      <c r="G34" s="79">
        <v>6773609</v>
      </c>
      <c r="H34" s="105">
        <v>6658880</v>
      </c>
      <c r="I34" s="80">
        <v>-8326</v>
      </c>
      <c r="J34" s="81">
        <v>-0.12503604209716948</v>
      </c>
      <c r="K34"/>
      <c r="L34"/>
      <c r="M34"/>
      <c r="N34"/>
      <c r="O34"/>
      <c r="P34"/>
    </row>
    <row r="35" spans="1:16" ht="14.45" customHeight="1" x14ac:dyDescent="0.2">
      <c r="A35" s="85" t="s">
        <v>99</v>
      </c>
      <c r="B35" s="84" t="s">
        <v>100</v>
      </c>
      <c r="C35" s="78">
        <v>43.637086474299736</v>
      </c>
      <c r="D35" s="80">
        <v>2902108</v>
      </c>
      <c r="E35" s="79">
        <v>2929309</v>
      </c>
      <c r="F35" s="79">
        <v>2930814</v>
      </c>
      <c r="G35" s="79">
        <v>2931531</v>
      </c>
      <c r="H35" s="105">
        <v>2873180</v>
      </c>
      <c r="I35" s="80">
        <v>28928</v>
      </c>
      <c r="J35" s="81">
        <v>1.0068286706715208</v>
      </c>
      <c r="K35"/>
      <c r="L35"/>
      <c r="M35"/>
      <c r="N35"/>
      <c r="O35"/>
      <c r="P35"/>
    </row>
    <row r="36" spans="1:16" ht="14.45" customHeight="1" x14ac:dyDescent="0.2">
      <c r="A36" s="85"/>
      <c r="B36" s="84" t="s">
        <v>101</v>
      </c>
      <c r="C36" s="78">
        <v>56.362913525700264</v>
      </c>
      <c r="D36" s="80">
        <v>3748446</v>
      </c>
      <c r="E36" s="79">
        <v>3791973</v>
      </c>
      <c r="F36" s="79">
        <v>3804592</v>
      </c>
      <c r="G36" s="79">
        <v>3842078</v>
      </c>
      <c r="H36" s="105">
        <v>3785700</v>
      </c>
      <c r="I36" s="80">
        <v>-37254</v>
      </c>
      <c r="J36" s="81">
        <v>-0.98407163800618114</v>
      </c>
      <c r="K36"/>
      <c r="L36"/>
      <c r="M36"/>
      <c r="N36"/>
      <c r="O36"/>
      <c r="P36"/>
    </row>
    <row r="37" spans="1:16" ht="14.45" customHeight="1" x14ac:dyDescent="0.2">
      <c r="A37" s="83" t="s">
        <v>99</v>
      </c>
      <c r="B37" s="86" t="s">
        <v>102</v>
      </c>
      <c r="C37" s="78">
        <v>18.714861949846583</v>
      </c>
      <c r="D37" s="80">
        <v>1244642</v>
      </c>
      <c r="E37" s="79">
        <v>1267951</v>
      </c>
      <c r="F37" s="79">
        <v>1268214</v>
      </c>
      <c r="G37" s="79">
        <v>1311778</v>
      </c>
      <c r="H37" s="105">
        <v>1255754</v>
      </c>
      <c r="I37" s="80">
        <v>-11112</v>
      </c>
      <c r="J37" s="81">
        <v>-0.88488668959047712</v>
      </c>
      <c r="K37"/>
      <c r="L37"/>
      <c r="M37"/>
      <c r="N37"/>
      <c r="O37"/>
      <c r="P37"/>
    </row>
    <row r="38" spans="1:16" ht="14.45" customHeight="1" x14ac:dyDescent="0.2">
      <c r="A38" s="83"/>
      <c r="B38" s="86" t="s">
        <v>103</v>
      </c>
      <c r="C38" s="78">
        <v>47.461504710735376</v>
      </c>
      <c r="D38" s="80">
        <v>3156453</v>
      </c>
      <c r="E38" s="79">
        <v>3191159</v>
      </c>
      <c r="F38" s="79">
        <v>3203117</v>
      </c>
      <c r="G38" s="79">
        <v>3210049</v>
      </c>
      <c r="H38" s="105">
        <v>3176694</v>
      </c>
      <c r="I38" s="80">
        <v>-20241</v>
      </c>
      <c r="J38" s="81">
        <v>-0.63717185224639206</v>
      </c>
      <c r="K38"/>
      <c r="L38"/>
      <c r="M38"/>
      <c r="N38"/>
      <c r="O38"/>
      <c r="P38"/>
    </row>
    <row r="39" spans="1:16" ht="14.45" customHeight="1" x14ac:dyDescent="0.2">
      <c r="A39" s="83"/>
      <c r="B39" s="86" t="s">
        <v>104</v>
      </c>
      <c r="C39" s="78">
        <v>17.439013351368924</v>
      </c>
      <c r="D39" s="80">
        <v>1159791</v>
      </c>
      <c r="E39" s="79">
        <v>1171526</v>
      </c>
      <c r="F39" s="79">
        <v>1180214</v>
      </c>
      <c r="G39" s="79">
        <v>1180030</v>
      </c>
      <c r="H39" s="105">
        <v>1175740</v>
      </c>
      <c r="I39" s="80">
        <v>-15949</v>
      </c>
      <c r="J39" s="81">
        <v>-1.3565073910898668</v>
      </c>
      <c r="K39"/>
      <c r="L39"/>
      <c r="M39"/>
      <c r="N39"/>
      <c r="O39"/>
      <c r="P39"/>
    </row>
    <row r="40" spans="1:16" ht="14.45" customHeight="1" x14ac:dyDescent="0.2">
      <c r="A40" s="85"/>
      <c r="B40" s="86" t="s">
        <v>105</v>
      </c>
      <c r="C40" s="78">
        <v>16.384484660977115</v>
      </c>
      <c r="D40" s="80">
        <v>1089659</v>
      </c>
      <c r="E40" s="79">
        <v>1090639</v>
      </c>
      <c r="F40" s="79">
        <v>1083853</v>
      </c>
      <c r="G40" s="79">
        <v>1071742</v>
      </c>
      <c r="H40" s="105">
        <v>1050681</v>
      </c>
      <c r="I40" s="80">
        <v>38978</v>
      </c>
      <c r="J40" s="81">
        <v>3.7097844160120914</v>
      </c>
      <c r="K40"/>
      <c r="L40"/>
      <c r="M40"/>
      <c r="N40"/>
      <c r="O40"/>
      <c r="P40"/>
    </row>
    <row r="41" spans="1:16" ht="14.45" customHeight="1" x14ac:dyDescent="0.2">
      <c r="A41" s="85"/>
      <c r="B41" s="86" t="s">
        <v>106</v>
      </c>
      <c r="C41" s="78">
        <v>2.4552992126670952</v>
      </c>
      <c r="D41" s="80">
        <v>163291</v>
      </c>
      <c r="E41" s="79">
        <v>139808</v>
      </c>
      <c r="F41" s="79">
        <v>141138</v>
      </c>
      <c r="G41" s="79">
        <v>138112</v>
      </c>
      <c r="H41" s="105">
        <v>137222</v>
      </c>
      <c r="I41" s="80">
        <v>26069</v>
      </c>
      <c r="J41" s="81">
        <v>18.997682587340222</v>
      </c>
      <c r="K41"/>
      <c r="L41"/>
      <c r="M41"/>
      <c r="N41"/>
      <c r="O41"/>
      <c r="P41"/>
    </row>
    <row r="42" spans="1:16" ht="14.45" customHeight="1" x14ac:dyDescent="0.2">
      <c r="A42" s="85" t="s">
        <v>107</v>
      </c>
      <c r="B42" s="84" t="s">
        <v>110</v>
      </c>
      <c r="C42" s="78">
        <v>82.46403231971351</v>
      </c>
      <c r="D42" s="80">
        <v>5484315</v>
      </c>
      <c r="E42" s="79">
        <v>5553668</v>
      </c>
      <c r="F42" s="79">
        <v>5570923</v>
      </c>
      <c r="G42" s="79">
        <v>5610956</v>
      </c>
      <c r="H42" s="105">
        <v>5526724</v>
      </c>
      <c r="I42" s="80">
        <v>-42409</v>
      </c>
      <c r="J42" s="81">
        <v>-0.76734427121745175</v>
      </c>
      <c r="K42"/>
      <c r="L42"/>
      <c r="M42"/>
      <c r="N42"/>
      <c r="O42"/>
      <c r="P42"/>
    </row>
    <row r="43" spans="1:16" ht="14.45" customHeight="1" x14ac:dyDescent="0.2">
      <c r="A43" s="88"/>
      <c r="B43" s="89" t="s">
        <v>111</v>
      </c>
      <c r="C43" s="90">
        <v>17.535907534921151</v>
      </c>
      <c r="D43" s="108">
        <v>1166235</v>
      </c>
      <c r="E43" s="109">
        <v>1167608</v>
      </c>
      <c r="F43" s="109">
        <v>1164477</v>
      </c>
      <c r="G43" s="109">
        <v>1162648</v>
      </c>
      <c r="H43" s="110">
        <v>1132151</v>
      </c>
      <c r="I43" s="108">
        <v>34084</v>
      </c>
      <c r="J43" s="111">
        <v>3.0105524793070888</v>
      </c>
      <c r="K43"/>
      <c r="L43"/>
      <c r="M43"/>
      <c r="N43"/>
      <c r="O43"/>
      <c r="P43"/>
    </row>
    <row r="44" spans="1:16" ht="18" customHeight="1" x14ac:dyDescent="0.2">
      <c r="A44" s="91" t="s">
        <v>125</v>
      </c>
      <c r="B44" s="69"/>
      <c r="C44" s="70"/>
      <c r="D44" s="194"/>
      <c r="E44" s="195"/>
      <c r="F44" s="195"/>
      <c r="G44" s="195"/>
      <c r="H44" s="200"/>
      <c r="I44" s="283"/>
      <c r="J44" s="284"/>
      <c r="K44"/>
      <c r="L44"/>
      <c r="M44"/>
      <c r="N44"/>
      <c r="O44"/>
      <c r="P44"/>
    </row>
    <row r="45" spans="1:16" ht="17.100000000000001" customHeight="1" x14ac:dyDescent="0.2">
      <c r="A45" s="76" t="s">
        <v>98</v>
      </c>
      <c r="B45" s="77"/>
      <c r="C45" s="78">
        <v>100</v>
      </c>
      <c r="D45" s="80">
        <v>7545137</v>
      </c>
      <c r="E45" s="79">
        <v>7627821</v>
      </c>
      <c r="F45" s="79">
        <v>7643204</v>
      </c>
      <c r="G45" s="79">
        <v>7683297</v>
      </c>
      <c r="H45" s="105">
        <v>7543480</v>
      </c>
      <c r="I45" s="80">
        <v>1657</v>
      </c>
      <c r="J45" s="81">
        <v>2.1965989172106244E-2</v>
      </c>
      <c r="K45"/>
      <c r="L45"/>
      <c r="M45"/>
      <c r="N45"/>
      <c r="O45"/>
      <c r="P45"/>
    </row>
    <row r="46" spans="1:16" ht="14.45" customHeight="1" x14ac:dyDescent="0.2">
      <c r="A46" s="85" t="s">
        <v>99</v>
      </c>
      <c r="B46" s="84" t="s">
        <v>100</v>
      </c>
      <c r="C46" s="78">
        <v>43.993965914734218</v>
      </c>
      <c r="D46" s="80">
        <v>3319405</v>
      </c>
      <c r="E46" s="79">
        <v>3351195</v>
      </c>
      <c r="F46" s="79">
        <v>3354048</v>
      </c>
      <c r="G46" s="79">
        <v>3354425</v>
      </c>
      <c r="H46" s="105">
        <v>3285045</v>
      </c>
      <c r="I46" s="80">
        <v>34360</v>
      </c>
      <c r="J46" s="81">
        <v>1.0459521863475234</v>
      </c>
      <c r="K46"/>
      <c r="L46"/>
      <c r="M46"/>
      <c r="N46"/>
      <c r="O46"/>
      <c r="P46"/>
    </row>
    <row r="47" spans="1:16" ht="14.45" customHeight="1" x14ac:dyDescent="0.2">
      <c r="A47" s="85"/>
      <c r="B47" s="84" t="s">
        <v>101</v>
      </c>
      <c r="C47" s="78">
        <v>56.006034085265782</v>
      </c>
      <c r="D47" s="80">
        <v>4225732</v>
      </c>
      <c r="E47" s="79">
        <v>4276626</v>
      </c>
      <c r="F47" s="79">
        <v>4289156</v>
      </c>
      <c r="G47" s="79">
        <v>4328872</v>
      </c>
      <c r="H47" s="105">
        <v>4258435</v>
      </c>
      <c r="I47" s="80">
        <v>-32703</v>
      </c>
      <c r="J47" s="81">
        <v>-0.76795818182031661</v>
      </c>
      <c r="K47"/>
      <c r="L47"/>
      <c r="M47"/>
      <c r="N47"/>
      <c r="O47"/>
      <c r="P47"/>
    </row>
    <row r="48" spans="1:16" ht="14.45" customHeight="1" x14ac:dyDescent="0.2">
      <c r="A48" s="83" t="s">
        <v>99</v>
      </c>
      <c r="B48" s="86" t="s">
        <v>102</v>
      </c>
      <c r="C48" s="78">
        <v>18.765000555987253</v>
      </c>
      <c r="D48" s="80">
        <v>1415845</v>
      </c>
      <c r="E48" s="79">
        <v>1443326</v>
      </c>
      <c r="F48" s="79">
        <v>1444333</v>
      </c>
      <c r="G48" s="79">
        <v>1493292</v>
      </c>
      <c r="H48" s="105">
        <v>1424404</v>
      </c>
      <c r="I48" s="80">
        <v>-8559</v>
      </c>
      <c r="J48" s="81">
        <v>-0.60088289558299468</v>
      </c>
      <c r="K48"/>
      <c r="L48"/>
      <c r="M48"/>
      <c r="N48"/>
      <c r="O48"/>
      <c r="P48"/>
    </row>
    <row r="49" spans="1:16" ht="14.45" customHeight="1" x14ac:dyDescent="0.2">
      <c r="A49" s="83"/>
      <c r="B49" s="86" t="s">
        <v>103</v>
      </c>
      <c r="C49" s="78">
        <v>46.901732864492722</v>
      </c>
      <c r="D49" s="80">
        <v>3538800</v>
      </c>
      <c r="E49" s="79">
        <v>3577794</v>
      </c>
      <c r="F49" s="79">
        <v>3588364</v>
      </c>
      <c r="G49" s="79">
        <v>3594098</v>
      </c>
      <c r="H49" s="105">
        <v>3553713</v>
      </c>
      <c r="I49" s="80">
        <v>-14913</v>
      </c>
      <c r="J49" s="81">
        <v>-0.41964559321475875</v>
      </c>
      <c r="K49"/>
      <c r="L49"/>
      <c r="M49"/>
      <c r="N49"/>
      <c r="O49"/>
      <c r="P49"/>
    </row>
    <row r="50" spans="1:16" ht="14.45" customHeight="1" x14ac:dyDescent="0.2">
      <c r="A50" s="83"/>
      <c r="B50" s="86" t="s">
        <v>104</v>
      </c>
      <c r="C50" s="78">
        <v>17.275484858657968</v>
      </c>
      <c r="D50" s="80">
        <v>1303459</v>
      </c>
      <c r="E50" s="79">
        <v>1316651</v>
      </c>
      <c r="F50" s="79">
        <v>1327206</v>
      </c>
      <c r="G50" s="79">
        <v>1327718</v>
      </c>
      <c r="H50" s="105">
        <v>1323566</v>
      </c>
      <c r="I50" s="80">
        <v>-20107</v>
      </c>
      <c r="J50" s="81">
        <v>-1.5191535593993801</v>
      </c>
      <c r="K50"/>
      <c r="L50"/>
      <c r="M50"/>
      <c r="N50"/>
      <c r="O50"/>
      <c r="P50"/>
    </row>
    <row r="51" spans="1:16" ht="14.45" customHeight="1" x14ac:dyDescent="0.2">
      <c r="A51" s="85"/>
      <c r="B51" s="86" t="s">
        <v>105</v>
      </c>
      <c r="C51" s="78">
        <v>17.057635931594085</v>
      </c>
      <c r="D51" s="80">
        <v>1287022</v>
      </c>
      <c r="E51" s="79">
        <v>1290041</v>
      </c>
      <c r="F51" s="79">
        <v>1283291</v>
      </c>
      <c r="G51" s="79">
        <v>1268177</v>
      </c>
      <c r="H51" s="105">
        <v>1241784</v>
      </c>
      <c r="I51" s="80">
        <v>45238</v>
      </c>
      <c r="J51" s="81">
        <v>3.6429846092396101</v>
      </c>
      <c r="K51"/>
      <c r="L51"/>
      <c r="M51"/>
      <c r="N51"/>
      <c r="O51"/>
      <c r="P51"/>
    </row>
    <row r="52" spans="1:16" ht="14.45" customHeight="1" x14ac:dyDescent="0.2">
      <c r="A52" s="85"/>
      <c r="B52" s="86" t="s">
        <v>106</v>
      </c>
      <c r="C52" s="78">
        <v>2.5735914404204987</v>
      </c>
      <c r="D52" s="80">
        <v>194181</v>
      </c>
      <c r="E52" s="79">
        <v>166580</v>
      </c>
      <c r="F52" s="79">
        <v>168240</v>
      </c>
      <c r="G52" s="79">
        <v>164304</v>
      </c>
      <c r="H52" s="105">
        <v>162875</v>
      </c>
      <c r="I52" s="80">
        <v>31306</v>
      </c>
      <c r="J52" s="81">
        <v>19.220874904067536</v>
      </c>
      <c r="K52"/>
      <c r="L52"/>
      <c r="M52"/>
      <c r="N52"/>
      <c r="O52"/>
      <c r="P52"/>
    </row>
    <row r="53" spans="1:16" ht="14.45" customHeight="1" x14ac:dyDescent="0.2">
      <c r="A53" s="85" t="s">
        <v>107</v>
      </c>
      <c r="B53" s="84" t="s">
        <v>110</v>
      </c>
      <c r="C53" s="78">
        <v>83.089187114826416</v>
      </c>
      <c r="D53" s="80">
        <v>6269193</v>
      </c>
      <c r="E53" s="79">
        <v>6349915</v>
      </c>
      <c r="F53" s="79">
        <v>6369548</v>
      </c>
      <c r="G53" s="79">
        <v>6411857</v>
      </c>
      <c r="H53" s="105">
        <v>6307417</v>
      </c>
      <c r="I53" s="80">
        <v>-38224</v>
      </c>
      <c r="J53" s="81">
        <v>-0.60601669431401162</v>
      </c>
      <c r="K53"/>
      <c r="L53"/>
      <c r="M53"/>
      <c r="N53"/>
      <c r="O53"/>
      <c r="P53"/>
    </row>
    <row r="54" spans="1:16" ht="14.45" customHeight="1" x14ac:dyDescent="0.2">
      <c r="A54" s="88"/>
      <c r="B54" s="89" t="s">
        <v>111</v>
      </c>
      <c r="C54" s="90">
        <v>16.910746617324509</v>
      </c>
      <c r="D54" s="108">
        <v>1275939</v>
      </c>
      <c r="E54" s="109">
        <v>1277899</v>
      </c>
      <c r="F54" s="109">
        <v>1273648</v>
      </c>
      <c r="G54" s="109">
        <v>1271433</v>
      </c>
      <c r="H54" s="110">
        <v>1236057</v>
      </c>
      <c r="I54" s="108">
        <v>39882</v>
      </c>
      <c r="J54" s="111">
        <v>3.2265502319067809</v>
      </c>
      <c r="K54"/>
      <c r="L54"/>
      <c r="M54"/>
      <c r="N54"/>
      <c r="O54"/>
      <c r="P54"/>
    </row>
    <row r="55" spans="1:16" ht="18" customHeight="1" x14ac:dyDescent="0.2">
      <c r="A55" s="68" t="s">
        <v>179</v>
      </c>
      <c r="B55" s="69"/>
      <c r="C55" s="92"/>
      <c r="D55" s="80"/>
      <c r="E55" s="79"/>
      <c r="F55" s="79"/>
      <c r="G55" s="79"/>
      <c r="H55" s="105"/>
      <c r="I55" s="102"/>
      <c r="J55" s="103"/>
      <c r="K55"/>
      <c r="L55"/>
      <c r="M55"/>
      <c r="N55"/>
      <c r="O55"/>
      <c r="P55"/>
    </row>
    <row r="56" spans="1:16" ht="17.100000000000001" customHeight="1" x14ac:dyDescent="0.2">
      <c r="A56" s="76" t="s">
        <v>98</v>
      </c>
      <c r="B56" s="77"/>
      <c r="C56" s="78">
        <v>100</v>
      </c>
      <c r="D56" s="80">
        <v>22725</v>
      </c>
      <c r="E56" s="79">
        <v>23163</v>
      </c>
      <c r="F56" s="79">
        <v>22791</v>
      </c>
      <c r="G56" s="79">
        <v>23065</v>
      </c>
      <c r="H56" s="105">
        <v>22406</v>
      </c>
      <c r="I56" s="80">
        <v>319</v>
      </c>
      <c r="J56" s="81">
        <v>1.4237257877354279</v>
      </c>
      <c r="K56"/>
      <c r="L56"/>
      <c r="M56"/>
      <c r="N56"/>
      <c r="O56"/>
      <c r="P56"/>
    </row>
    <row r="57" spans="1:16" ht="14.45" customHeight="1" x14ac:dyDescent="0.2">
      <c r="A57" s="85" t="s">
        <v>99</v>
      </c>
      <c r="B57" s="84" t="s">
        <v>100</v>
      </c>
      <c r="C57" s="78">
        <v>43.806380638063807</v>
      </c>
      <c r="D57" s="80">
        <v>9955</v>
      </c>
      <c r="E57" s="79">
        <v>10169</v>
      </c>
      <c r="F57" s="79">
        <v>10038</v>
      </c>
      <c r="G57" s="79">
        <v>10068</v>
      </c>
      <c r="H57" s="105">
        <v>9733</v>
      </c>
      <c r="I57" s="80">
        <v>222</v>
      </c>
      <c r="J57" s="81">
        <v>2.2809000308229734</v>
      </c>
      <c r="K57"/>
      <c r="L57"/>
      <c r="M57"/>
      <c r="N57"/>
      <c r="O57"/>
      <c r="P57"/>
    </row>
    <row r="58" spans="1:16" ht="14.45" customHeight="1" x14ac:dyDescent="0.2">
      <c r="A58" s="85"/>
      <c r="B58" s="84" t="s">
        <v>101</v>
      </c>
      <c r="C58" s="78">
        <v>56.193619361936193</v>
      </c>
      <c r="D58" s="80">
        <v>12770</v>
      </c>
      <c r="E58" s="79">
        <v>12994</v>
      </c>
      <c r="F58" s="79">
        <v>12753</v>
      </c>
      <c r="G58" s="79">
        <v>12997</v>
      </c>
      <c r="H58" s="105">
        <v>12673</v>
      </c>
      <c r="I58" s="80">
        <v>97</v>
      </c>
      <c r="J58" s="81">
        <v>0.76540677029906101</v>
      </c>
      <c r="K58"/>
      <c r="L58"/>
      <c r="M58"/>
      <c r="N58"/>
      <c r="O58"/>
      <c r="P58"/>
    </row>
    <row r="59" spans="1:16" ht="14.45" customHeight="1" x14ac:dyDescent="0.2">
      <c r="A59" s="83" t="s">
        <v>99</v>
      </c>
      <c r="B59" s="86" t="s">
        <v>102</v>
      </c>
      <c r="C59" s="78">
        <v>28.246424642464245</v>
      </c>
      <c r="D59" s="80">
        <v>6419</v>
      </c>
      <c r="E59" s="79">
        <v>6624</v>
      </c>
      <c r="F59" s="79">
        <v>6311</v>
      </c>
      <c r="G59" s="79">
        <v>6659</v>
      </c>
      <c r="H59" s="105">
        <v>6306</v>
      </c>
      <c r="I59" s="80">
        <v>113</v>
      </c>
      <c r="J59" s="81">
        <v>1.7919441801458929</v>
      </c>
      <c r="K59"/>
      <c r="L59"/>
      <c r="M59"/>
      <c r="N59"/>
      <c r="O59"/>
      <c r="P59"/>
    </row>
    <row r="60" spans="1:16" ht="14.45" customHeight="1" x14ac:dyDescent="0.2">
      <c r="A60" s="83"/>
      <c r="B60" s="86" t="s">
        <v>103</v>
      </c>
      <c r="C60" s="78">
        <v>49.777777777777779</v>
      </c>
      <c r="D60" s="80">
        <v>11312</v>
      </c>
      <c r="E60" s="79">
        <v>11488</v>
      </c>
      <c r="F60" s="79">
        <v>11410</v>
      </c>
      <c r="G60" s="79">
        <v>11392</v>
      </c>
      <c r="H60" s="105">
        <v>11168</v>
      </c>
      <c r="I60" s="80">
        <v>144</v>
      </c>
      <c r="J60" s="81">
        <v>1.2893982808022924</v>
      </c>
      <c r="K60"/>
      <c r="L60"/>
      <c r="M60"/>
      <c r="N60"/>
      <c r="O60"/>
      <c r="P60"/>
    </row>
    <row r="61" spans="1:16" ht="14.45" customHeight="1" x14ac:dyDescent="0.2">
      <c r="A61" s="83"/>
      <c r="B61" s="86" t="s">
        <v>104</v>
      </c>
      <c r="C61" s="78">
        <v>12.026402640264026</v>
      </c>
      <c r="D61" s="80">
        <v>2733</v>
      </c>
      <c r="E61" s="79">
        <v>2777</v>
      </c>
      <c r="F61" s="79">
        <v>2800</v>
      </c>
      <c r="G61" s="79">
        <v>2752</v>
      </c>
      <c r="H61" s="105">
        <v>2722</v>
      </c>
      <c r="I61" s="80">
        <v>11</v>
      </c>
      <c r="J61" s="81">
        <v>0.40411462160176342</v>
      </c>
      <c r="K61"/>
      <c r="L61"/>
      <c r="M61"/>
      <c r="N61"/>
      <c r="O61"/>
      <c r="P61"/>
    </row>
    <row r="62" spans="1:16" ht="14.45" customHeight="1" x14ac:dyDescent="0.2">
      <c r="A62" s="85"/>
      <c r="B62" s="86" t="s">
        <v>105</v>
      </c>
      <c r="C62" s="78">
        <v>9.9493949394939492</v>
      </c>
      <c r="D62" s="80">
        <v>2261</v>
      </c>
      <c r="E62" s="79">
        <v>2274</v>
      </c>
      <c r="F62" s="79">
        <v>2270</v>
      </c>
      <c r="G62" s="79">
        <v>2262</v>
      </c>
      <c r="H62" s="105">
        <v>2210</v>
      </c>
      <c r="I62" s="80">
        <v>51</v>
      </c>
      <c r="J62" s="81">
        <v>2.3076923076923075</v>
      </c>
      <c r="K62"/>
      <c r="L62"/>
      <c r="M62"/>
      <c r="N62"/>
      <c r="O62"/>
      <c r="P62"/>
    </row>
    <row r="63" spans="1:16" ht="14.45" customHeight="1" x14ac:dyDescent="0.2">
      <c r="A63" s="85"/>
      <c r="B63" s="86" t="s">
        <v>106</v>
      </c>
      <c r="C63" s="78">
        <v>1.3949394939493949</v>
      </c>
      <c r="D63" s="80">
        <v>317</v>
      </c>
      <c r="E63" s="79">
        <v>260</v>
      </c>
      <c r="F63" s="79">
        <v>266</v>
      </c>
      <c r="G63" s="79">
        <v>269</v>
      </c>
      <c r="H63" s="105">
        <v>259</v>
      </c>
      <c r="I63" s="80">
        <v>58</v>
      </c>
      <c r="J63" s="81">
        <v>22.393822393822393</v>
      </c>
      <c r="K63"/>
      <c r="L63"/>
      <c r="M63"/>
      <c r="N63"/>
      <c r="O63"/>
      <c r="P63"/>
    </row>
    <row r="64" spans="1:16" ht="14.45" customHeight="1" x14ac:dyDescent="0.2">
      <c r="A64" s="85" t="s">
        <v>107</v>
      </c>
      <c r="B64" s="84" t="s">
        <v>110</v>
      </c>
      <c r="C64" s="78">
        <v>75.863586358635857</v>
      </c>
      <c r="D64" s="80">
        <v>17240</v>
      </c>
      <c r="E64" s="79">
        <v>17632</v>
      </c>
      <c r="F64" s="79">
        <v>17292</v>
      </c>
      <c r="G64" s="79">
        <v>17637</v>
      </c>
      <c r="H64" s="105">
        <v>17160</v>
      </c>
      <c r="I64" s="80">
        <v>80</v>
      </c>
      <c r="J64" s="81">
        <v>0.46620046620046618</v>
      </c>
      <c r="K64"/>
      <c r="L64"/>
      <c r="M64"/>
      <c r="N64"/>
      <c r="O64"/>
      <c r="P64"/>
    </row>
    <row r="65" spans="1:16" ht="14.45" customHeight="1" x14ac:dyDescent="0.2">
      <c r="A65" s="88"/>
      <c r="B65" s="89" t="s">
        <v>111</v>
      </c>
      <c r="C65" s="90">
        <v>24.136413641364136</v>
      </c>
      <c r="D65" s="108">
        <v>5485</v>
      </c>
      <c r="E65" s="109">
        <v>5531</v>
      </c>
      <c r="F65" s="109">
        <v>5499</v>
      </c>
      <c r="G65" s="109">
        <v>5428</v>
      </c>
      <c r="H65" s="110">
        <v>5246</v>
      </c>
      <c r="I65" s="108">
        <v>239</v>
      </c>
      <c r="J65" s="111">
        <v>4.5558520777735421</v>
      </c>
      <c r="K65"/>
      <c r="L65"/>
      <c r="M65"/>
      <c r="N65"/>
      <c r="O65"/>
      <c r="P65"/>
    </row>
    <row r="66" spans="1:16" s="113" customFormat="1" ht="11.25" customHeight="1" x14ac:dyDescent="0.15">
      <c r="J66" s="114" t="s">
        <v>37</v>
      </c>
    </row>
    <row r="67" spans="1:16" s="113" customFormat="1" ht="12.75" customHeight="1" x14ac:dyDescent="0.15">
      <c r="A67" s="113" t="s">
        <v>116</v>
      </c>
      <c r="B67" s="112"/>
      <c r="C67" s="112"/>
      <c r="D67" s="115"/>
      <c r="E67" s="112"/>
      <c r="F67" s="112"/>
      <c r="G67" s="112"/>
      <c r="H67" s="112"/>
      <c r="I67" s="112"/>
      <c r="J67" s="112"/>
    </row>
    <row r="68" spans="1:16" s="86" customFormat="1" ht="21" customHeight="1" x14ac:dyDescent="0.2">
      <c r="A68" s="116" t="s">
        <v>180</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968C-234F-487E-84EE-11B36538471B}">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40</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328</v>
      </c>
      <c r="B3" s="38"/>
      <c r="C3" s="38"/>
      <c r="D3" s="38"/>
      <c r="E3" s="38"/>
      <c r="F3" s="38"/>
      <c r="G3" s="38"/>
      <c r="H3" s="38"/>
      <c r="I3" s="38"/>
      <c r="J3" s="38"/>
      <c r="K3" s="38"/>
      <c r="L3" s="38"/>
    </row>
    <row r="4" spans="1:17" s="39" customFormat="1" ht="12" customHeight="1" x14ac:dyDescent="0.2">
      <c r="A4" s="40" t="s">
        <v>86</v>
      </c>
      <c r="B4" s="40"/>
      <c r="C4" s="40"/>
      <c r="D4" s="40"/>
      <c r="E4" s="40"/>
      <c r="F4" s="40"/>
      <c r="G4" s="40"/>
      <c r="H4" s="40"/>
      <c r="I4" s="40"/>
      <c r="J4" s="40"/>
      <c r="K4" s="40"/>
      <c r="L4" s="40"/>
    </row>
    <row r="5" spans="1:17" s="39" customFormat="1" ht="12" customHeight="1" x14ac:dyDescent="0.2">
      <c r="A5" s="41" t="s">
        <v>42</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87</v>
      </c>
      <c r="B7" s="46"/>
      <c r="C7" s="46"/>
      <c r="D7" s="46"/>
      <c r="E7" s="47" t="s">
        <v>88</v>
      </c>
      <c r="F7" s="48" t="s">
        <v>327</v>
      </c>
      <c r="G7" s="49"/>
      <c r="H7" s="49"/>
      <c r="I7" s="49"/>
      <c r="J7" s="50"/>
      <c r="K7" s="51" t="s">
        <v>176</v>
      </c>
      <c r="L7" s="52"/>
      <c r="M7" s="53"/>
      <c r="N7" s="53"/>
      <c r="O7" s="53"/>
      <c r="P7" s="53"/>
      <c r="Q7" s="53"/>
    </row>
    <row r="8" spans="1:17" ht="21.75" customHeight="1" x14ac:dyDescent="0.2">
      <c r="A8" s="54"/>
      <c r="B8" s="55"/>
      <c r="C8" s="55"/>
      <c r="D8" s="55"/>
      <c r="E8" s="56"/>
      <c r="F8" s="57" t="s">
        <v>91</v>
      </c>
      <c r="G8" s="57" t="s">
        <v>92</v>
      </c>
      <c r="H8" s="57" t="s">
        <v>93</v>
      </c>
      <c r="I8" s="57" t="s">
        <v>94</v>
      </c>
      <c r="J8" s="57" t="s">
        <v>95</v>
      </c>
      <c r="K8" s="58"/>
      <c r="L8" s="59"/>
    </row>
    <row r="9" spans="1:17" ht="12" customHeight="1" x14ac:dyDescent="0.2">
      <c r="A9" s="54"/>
      <c r="B9" s="55"/>
      <c r="C9" s="55"/>
      <c r="D9" s="55"/>
      <c r="E9" s="56"/>
      <c r="F9" s="60"/>
      <c r="G9" s="60"/>
      <c r="H9" s="60"/>
      <c r="I9" s="60"/>
      <c r="J9" s="60"/>
      <c r="K9" s="61" t="s">
        <v>96</v>
      </c>
      <c r="L9" s="62" t="s">
        <v>97</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98</v>
      </c>
      <c r="B11" s="210"/>
      <c r="C11" s="210"/>
      <c r="D11" s="211"/>
      <c r="E11" s="78">
        <v>100</v>
      </c>
      <c r="F11" s="80">
        <v>27736</v>
      </c>
      <c r="G11" s="79">
        <v>28594</v>
      </c>
      <c r="H11" s="79">
        <v>28115</v>
      </c>
      <c r="I11" s="79">
        <v>28435</v>
      </c>
      <c r="J11" s="105">
        <v>27433</v>
      </c>
      <c r="K11" s="79">
        <v>303</v>
      </c>
      <c r="L11" s="81">
        <v>1.1045091677906171</v>
      </c>
    </row>
    <row r="12" spans="1:17" ht="24" customHeight="1" x14ac:dyDescent="0.2">
      <c r="A12" s="212" t="s">
        <v>182</v>
      </c>
      <c r="B12" s="213"/>
      <c r="C12" s="213"/>
      <c r="D12" s="214"/>
      <c r="E12" s="78">
        <v>43.640034612056532</v>
      </c>
      <c r="F12" s="80">
        <v>12104</v>
      </c>
      <c r="G12" s="79">
        <v>12582</v>
      </c>
      <c r="H12" s="79">
        <v>12348</v>
      </c>
      <c r="I12" s="79">
        <v>12404</v>
      </c>
      <c r="J12" s="105">
        <v>11874</v>
      </c>
      <c r="K12" s="79">
        <v>230</v>
      </c>
      <c r="L12" s="81">
        <v>1.9370052214923361</v>
      </c>
    </row>
    <row r="13" spans="1:17" ht="15" customHeight="1" x14ac:dyDescent="0.2">
      <c r="A13" s="85"/>
      <c r="B13" s="215" t="s">
        <v>101</v>
      </c>
      <c r="C13" s="215"/>
      <c r="E13" s="78">
        <v>56.359965387943468</v>
      </c>
      <c r="F13" s="80">
        <v>15632</v>
      </c>
      <c r="G13" s="79">
        <v>16012</v>
      </c>
      <c r="H13" s="79">
        <v>15767</v>
      </c>
      <c r="I13" s="79">
        <v>16031</v>
      </c>
      <c r="J13" s="105">
        <v>15559</v>
      </c>
      <c r="K13" s="79">
        <v>73</v>
      </c>
      <c r="L13" s="81">
        <v>0.46918182402468023</v>
      </c>
    </row>
    <row r="14" spans="1:17" ht="22.5" customHeight="1" x14ac:dyDescent="0.2">
      <c r="A14" s="212" t="s">
        <v>183</v>
      </c>
      <c r="B14" s="213"/>
      <c r="C14" s="213"/>
      <c r="D14" s="214"/>
      <c r="E14" s="78">
        <v>26.233054513989039</v>
      </c>
      <c r="F14" s="80">
        <v>7276</v>
      </c>
      <c r="G14" s="79">
        <v>7567</v>
      </c>
      <c r="H14" s="79">
        <v>7246</v>
      </c>
      <c r="I14" s="79">
        <v>7710</v>
      </c>
      <c r="J14" s="105">
        <v>7165</v>
      </c>
      <c r="K14" s="79">
        <v>111</v>
      </c>
      <c r="L14" s="81">
        <v>1.5491974877878576</v>
      </c>
    </row>
    <row r="15" spans="1:17" ht="15" customHeight="1" x14ac:dyDescent="0.2">
      <c r="A15" s="85"/>
      <c r="B15" s="84"/>
      <c r="C15" s="53" t="s">
        <v>100</v>
      </c>
      <c r="E15" s="78">
        <v>42.41341396371633</v>
      </c>
      <c r="F15" s="80">
        <v>3086</v>
      </c>
      <c r="G15" s="79">
        <v>3268</v>
      </c>
      <c r="H15" s="79">
        <v>3112</v>
      </c>
      <c r="I15" s="79">
        <v>3238</v>
      </c>
      <c r="J15" s="105">
        <v>2979</v>
      </c>
      <c r="K15" s="79">
        <v>107</v>
      </c>
      <c r="L15" s="81">
        <v>3.5918093319906008</v>
      </c>
    </row>
    <row r="16" spans="1:17" ht="15" customHeight="1" x14ac:dyDescent="0.2">
      <c r="A16" s="85"/>
      <c r="B16" s="84"/>
      <c r="C16" s="53" t="s">
        <v>101</v>
      </c>
      <c r="E16" s="78">
        <v>57.58658603628367</v>
      </c>
      <c r="F16" s="80">
        <v>4190</v>
      </c>
      <c r="G16" s="79">
        <v>4299</v>
      </c>
      <c r="H16" s="79">
        <v>4134</v>
      </c>
      <c r="I16" s="79">
        <v>4472</v>
      </c>
      <c r="J16" s="105">
        <v>4186</v>
      </c>
      <c r="K16" s="79">
        <v>4</v>
      </c>
      <c r="L16" s="81">
        <v>9.5556617295747728E-2</v>
      </c>
    </row>
    <row r="17" spans="1:12" ht="15" customHeight="1" x14ac:dyDescent="0.2">
      <c r="A17" s="85"/>
      <c r="B17" s="86" t="s">
        <v>103</v>
      </c>
      <c r="E17" s="78">
        <v>49.069800980674934</v>
      </c>
      <c r="F17" s="80">
        <v>13610</v>
      </c>
      <c r="G17" s="79">
        <v>14063</v>
      </c>
      <c r="H17" s="79">
        <v>13919</v>
      </c>
      <c r="I17" s="79">
        <v>13809</v>
      </c>
      <c r="J17" s="105">
        <v>13455</v>
      </c>
      <c r="K17" s="79">
        <v>155</v>
      </c>
      <c r="L17" s="81">
        <v>1.1519881085098476</v>
      </c>
    </row>
    <row r="18" spans="1:12" ht="15" customHeight="1" x14ac:dyDescent="0.2">
      <c r="A18" s="85"/>
      <c r="B18" s="84"/>
      <c r="C18" s="53" t="s">
        <v>100</v>
      </c>
      <c r="E18" s="78">
        <v>43.975018368846435</v>
      </c>
      <c r="F18" s="80">
        <v>5985</v>
      </c>
      <c r="G18" s="79">
        <v>6231</v>
      </c>
      <c r="H18" s="79">
        <v>6175</v>
      </c>
      <c r="I18" s="79">
        <v>6127</v>
      </c>
      <c r="J18" s="105">
        <v>5893</v>
      </c>
      <c r="K18" s="79">
        <v>92</v>
      </c>
      <c r="L18" s="81">
        <v>1.5611742745630408</v>
      </c>
    </row>
    <row r="19" spans="1:12" ht="15" customHeight="1" x14ac:dyDescent="0.2">
      <c r="A19" s="85"/>
      <c r="B19" s="84"/>
      <c r="C19" s="53" t="s">
        <v>101</v>
      </c>
      <c r="E19" s="78">
        <v>56.024981631153565</v>
      </c>
      <c r="F19" s="80">
        <v>7625</v>
      </c>
      <c r="G19" s="79">
        <v>7832</v>
      </c>
      <c r="H19" s="79">
        <v>7744</v>
      </c>
      <c r="I19" s="79">
        <v>7682</v>
      </c>
      <c r="J19" s="105">
        <v>7562</v>
      </c>
      <c r="K19" s="79">
        <v>63</v>
      </c>
      <c r="L19" s="81">
        <v>0.83311293308648504</v>
      </c>
    </row>
    <row r="20" spans="1:12" ht="15" customHeight="1" x14ac:dyDescent="0.2">
      <c r="A20" s="85"/>
      <c r="B20" s="86" t="s">
        <v>104</v>
      </c>
      <c r="E20" s="78">
        <v>12.878569368329968</v>
      </c>
      <c r="F20" s="80">
        <v>3572</v>
      </c>
      <c r="G20" s="79">
        <v>3630</v>
      </c>
      <c r="H20" s="79">
        <v>3620</v>
      </c>
      <c r="I20" s="79">
        <v>3594</v>
      </c>
      <c r="J20" s="105">
        <v>3558</v>
      </c>
      <c r="K20" s="79">
        <v>14</v>
      </c>
      <c r="L20" s="81">
        <v>0.3934794828555368</v>
      </c>
    </row>
    <row r="21" spans="1:12" ht="15" customHeight="1" x14ac:dyDescent="0.2">
      <c r="A21" s="85"/>
      <c r="B21" s="84"/>
      <c r="C21" s="53" t="s">
        <v>100</v>
      </c>
      <c r="E21" s="78">
        <v>38.409854423292273</v>
      </c>
      <c r="F21" s="80">
        <v>1372</v>
      </c>
      <c r="G21" s="79">
        <v>1401</v>
      </c>
      <c r="H21" s="79">
        <v>1385</v>
      </c>
      <c r="I21" s="79">
        <v>1357</v>
      </c>
      <c r="J21" s="105">
        <v>1342</v>
      </c>
      <c r="K21" s="79">
        <v>30</v>
      </c>
      <c r="L21" s="81">
        <v>2.2354694485842028</v>
      </c>
    </row>
    <row r="22" spans="1:12" ht="15" customHeight="1" x14ac:dyDescent="0.2">
      <c r="A22" s="85"/>
      <c r="B22" s="84"/>
      <c r="C22" s="53" t="s">
        <v>101</v>
      </c>
      <c r="E22" s="78">
        <v>61.590145576707727</v>
      </c>
      <c r="F22" s="80">
        <v>2200</v>
      </c>
      <c r="G22" s="79">
        <v>2229</v>
      </c>
      <c r="H22" s="79">
        <v>2235</v>
      </c>
      <c r="I22" s="79">
        <v>2237</v>
      </c>
      <c r="J22" s="105">
        <v>2216</v>
      </c>
      <c r="K22" s="79">
        <v>-16</v>
      </c>
      <c r="L22" s="81">
        <v>-0.72202166064981954</v>
      </c>
    </row>
    <row r="23" spans="1:12" ht="15" customHeight="1" x14ac:dyDescent="0.2">
      <c r="A23" s="85"/>
      <c r="B23" s="86" t="s">
        <v>105</v>
      </c>
      <c r="E23" s="78">
        <v>11.818575137006057</v>
      </c>
      <c r="F23" s="80">
        <v>3278</v>
      </c>
      <c r="G23" s="79">
        <v>3334</v>
      </c>
      <c r="H23" s="79">
        <v>3330</v>
      </c>
      <c r="I23" s="79">
        <v>3322</v>
      </c>
      <c r="J23" s="105">
        <v>3255</v>
      </c>
      <c r="K23" s="79">
        <v>23</v>
      </c>
      <c r="L23" s="81">
        <v>0.70660522273425497</v>
      </c>
    </row>
    <row r="24" spans="1:12" ht="15" customHeight="1" x14ac:dyDescent="0.2">
      <c r="A24" s="85"/>
      <c r="B24" s="84"/>
      <c r="C24" s="53" t="s">
        <v>100</v>
      </c>
      <c r="E24" s="78">
        <v>50.671140939597315</v>
      </c>
      <c r="F24" s="80">
        <v>1661</v>
      </c>
      <c r="G24" s="79">
        <v>1682</v>
      </c>
      <c r="H24" s="79">
        <v>1676</v>
      </c>
      <c r="I24" s="79">
        <v>1682</v>
      </c>
      <c r="J24" s="105">
        <v>1660</v>
      </c>
      <c r="K24" s="79">
        <v>1</v>
      </c>
      <c r="L24" s="81">
        <v>6.0240963855421686E-2</v>
      </c>
    </row>
    <row r="25" spans="1:12" ht="15" customHeight="1" x14ac:dyDescent="0.2">
      <c r="A25" s="85"/>
      <c r="B25" s="84"/>
      <c r="C25" s="53" t="s">
        <v>101</v>
      </c>
      <c r="E25" s="78">
        <v>49.328859060402685</v>
      </c>
      <c r="F25" s="80">
        <v>1617</v>
      </c>
      <c r="G25" s="79">
        <v>1652</v>
      </c>
      <c r="H25" s="79">
        <v>1654</v>
      </c>
      <c r="I25" s="79">
        <v>1640</v>
      </c>
      <c r="J25" s="105">
        <v>1595</v>
      </c>
      <c r="K25" s="79">
        <v>22</v>
      </c>
      <c r="L25" s="81">
        <v>1.3793103448275863</v>
      </c>
    </row>
    <row r="26" spans="1:12" ht="15" customHeight="1" x14ac:dyDescent="0.2">
      <c r="A26" s="85"/>
      <c r="C26" s="86" t="s">
        <v>184</v>
      </c>
      <c r="D26" s="53" t="s">
        <v>185</v>
      </c>
      <c r="E26" s="78">
        <v>1.6476781078742428</v>
      </c>
      <c r="F26" s="80">
        <v>457</v>
      </c>
      <c r="G26" s="79">
        <v>407</v>
      </c>
      <c r="H26" s="79">
        <v>416</v>
      </c>
      <c r="I26" s="79">
        <v>415</v>
      </c>
      <c r="J26" s="105">
        <v>421</v>
      </c>
      <c r="K26" s="79">
        <v>36</v>
      </c>
      <c r="L26" s="81">
        <v>8.5510688836104514</v>
      </c>
    </row>
    <row r="27" spans="1:12" ht="15" customHeight="1" x14ac:dyDescent="0.2">
      <c r="A27" s="85"/>
      <c r="B27" s="84"/>
      <c r="D27" s="216" t="s">
        <v>100</v>
      </c>
      <c r="E27" s="78">
        <v>42.669584245076585</v>
      </c>
      <c r="F27" s="80">
        <v>195</v>
      </c>
      <c r="G27" s="79">
        <v>167</v>
      </c>
      <c r="H27" s="79">
        <v>161</v>
      </c>
      <c r="I27" s="79">
        <v>161</v>
      </c>
      <c r="J27" s="105">
        <v>162</v>
      </c>
      <c r="K27" s="79">
        <v>33</v>
      </c>
      <c r="L27" s="81">
        <v>20.37037037037037</v>
      </c>
    </row>
    <row r="28" spans="1:12" ht="15" customHeight="1" x14ac:dyDescent="0.2">
      <c r="A28" s="85"/>
      <c r="B28" s="84"/>
      <c r="D28" s="216" t="s">
        <v>101</v>
      </c>
      <c r="E28" s="78">
        <v>57.330415754923415</v>
      </c>
      <c r="F28" s="80">
        <v>262</v>
      </c>
      <c r="G28" s="79">
        <v>240</v>
      </c>
      <c r="H28" s="79">
        <v>255</v>
      </c>
      <c r="I28" s="79">
        <v>254</v>
      </c>
      <c r="J28" s="105">
        <v>259</v>
      </c>
      <c r="K28" s="79">
        <v>3</v>
      </c>
      <c r="L28" s="81">
        <v>1.1583011583011582</v>
      </c>
    </row>
    <row r="29" spans="1:12" ht="24" customHeight="1" x14ac:dyDescent="0.2">
      <c r="A29" s="212" t="s">
        <v>186</v>
      </c>
      <c r="B29" s="213"/>
      <c r="C29" s="213"/>
      <c r="D29" s="214"/>
      <c r="E29" s="78">
        <v>79.845687914623596</v>
      </c>
      <c r="F29" s="80">
        <v>22146</v>
      </c>
      <c r="G29" s="79">
        <v>22797</v>
      </c>
      <c r="H29" s="79">
        <v>22378</v>
      </c>
      <c r="I29" s="79">
        <v>22909</v>
      </c>
      <c r="J29" s="105">
        <v>22142</v>
      </c>
      <c r="K29" s="79">
        <v>4</v>
      </c>
      <c r="L29" s="81">
        <v>1.8065215427693977E-2</v>
      </c>
    </row>
    <row r="30" spans="1:12" ht="15" customHeight="1" x14ac:dyDescent="0.2">
      <c r="A30" s="85"/>
      <c r="B30" s="84"/>
      <c r="C30" s="53" t="s">
        <v>100</v>
      </c>
      <c r="E30" s="78">
        <v>42.675878262440172</v>
      </c>
      <c r="F30" s="80">
        <v>9451</v>
      </c>
      <c r="G30" s="79">
        <v>9777</v>
      </c>
      <c r="H30" s="79">
        <v>9605</v>
      </c>
      <c r="I30" s="79">
        <v>9804</v>
      </c>
      <c r="J30" s="105">
        <v>9402</v>
      </c>
      <c r="K30" s="79">
        <v>49</v>
      </c>
      <c r="L30" s="81">
        <v>0.52116570942352691</v>
      </c>
    </row>
    <row r="31" spans="1:12" ht="15" customHeight="1" x14ac:dyDescent="0.2">
      <c r="A31" s="85"/>
      <c r="B31" s="84"/>
      <c r="C31" s="53" t="s">
        <v>101</v>
      </c>
      <c r="E31" s="78">
        <v>57.324121737559828</v>
      </c>
      <c r="F31" s="80">
        <v>12695</v>
      </c>
      <c r="G31" s="79">
        <v>13020</v>
      </c>
      <c r="H31" s="79">
        <v>12773</v>
      </c>
      <c r="I31" s="79">
        <v>13105</v>
      </c>
      <c r="J31" s="105">
        <v>12740</v>
      </c>
      <c r="K31" s="79">
        <v>-45</v>
      </c>
      <c r="L31" s="81">
        <v>-0.35321821036106749</v>
      </c>
    </row>
    <row r="32" spans="1:12" ht="15" customHeight="1" x14ac:dyDescent="0.2">
      <c r="A32" s="85"/>
      <c r="B32" s="84" t="s">
        <v>111</v>
      </c>
      <c r="E32" s="78">
        <v>20.154312085376407</v>
      </c>
      <c r="F32" s="79">
        <v>5590</v>
      </c>
      <c r="G32" s="79">
        <v>5797</v>
      </c>
      <c r="H32" s="79">
        <v>5737</v>
      </c>
      <c r="I32" s="79">
        <v>5526</v>
      </c>
      <c r="J32" s="105">
        <v>5291</v>
      </c>
      <c r="K32" s="79">
        <v>299</v>
      </c>
      <c r="L32" s="81">
        <v>5.6511056511056514</v>
      </c>
    </row>
    <row r="33" spans="1:12" ht="15" customHeight="1" x14ac:dyDescent="0.2">
      <c r="A33" s="85"/>
      <c r="B33" s="84"/>
      <c r="C33" s="53" t="s">
        <v>100</v>
      </c>
      <c r="E33" s="78">
        <v>47.459749552772806</v>
      </c>
      <c r="F33" s="79">
        <v>2653</v>
      </c>
      <c r="G33" s="79">
        <v>2805</v>
      </c>
      <c r="H33" s="79">
        <v>2743</v>
      </c>
      <c r="I33" s="79">
        <v>2600</v>
      </c>
      <c r="J33" s="105">
        <v>2472</v>
      </c>
      <c r="K33" s="79">
        <v>181</v>
      </c>
      <c r="L33" s="81">
        <v>7.3220064724919096</v>
      </c>
    </row>
    <row r="34" spans="1:12" ht="15" customHeight="1" x14ac:dyDescent="0.2">
      <c r="A34" s="85"/>
      <c r="B34" s="84"/>
      <c r="C34" s="53" t="s">
        <v>101</v>
      </c>
      <c r="E34" s="78">
        <v>52.540250447227194</v>
      </c>
      <c r="F34" s="79">
        <v>2937</v>
      </c>
      <c r="G34" s="79">
        <v>2992</v>
      </c>
      <c r="H34" s="79">
        <v>2994</v>
      </c>
      <c r="I34" s="79">
        <v>2926</v>
      </c>
      <c r="J34" s="105">
        <v>2819</v>
      </c>
      <c r="K34" s="79">
        <v>118</v>
      </c>
      <c r="L34" s="81">
        <v>4.1858815182688893</v>
      </c>
    </row>
    <row r="35" spans="1:12" ht="24" customHeight="1" x14ac:dyDescent="0.2">
      <c r="A35" s="212" t="s">
        <v>189</v>
      </c>
      <c r="B35" s="213"/>
      <c r="C35" s="213"/>
      <c r="D35" s="214"/>
      <c r="E35" s="78">
        <v>28.461205653302567</v>
      </c>
      <c r="F35" s="79">
        <v>7894</v>
      </c>
      <c r="G35" s="79">
        <v>8147</v>
      </c>
      <c r="H35" s="79">
        <v>7873</v>
      </c>
      <c r="I35" s="79">
        <v>8188</v>
      </c>
      <c r="J35" s="79">
        <v>7625</v>
      </c>
      <c r="K35" s="285">
        <v>269</v>
      </c>
      <c r="L35" s="286">
        <v>3.5278688524590165</v>
      </c>
    </row>
    <row r="36" spans="1:12" ht="15" customHeight="1" x14ac:dyDescent="0.2">
      <c r="A36" s="85"/>
      <c r="B36" s="84"/>
      <c r="C36" s="53" t="s">
        <v>100</v>
      </c>
      <c r="E36" s="78">
        <v>43.096022295414237</v>
      </c>
      <c r="F36" s="79">
        <v>3402</v>
      </c>
      <c r="G36" s="79">
        <v>3530</v>
      </c>
      <c r="H36" s="79">
        <v>3422</v>
      </c>
      <c r="I36" s="79">
        <v>3534</v>
      </c>
      <c r="J36" s="79">
        <v>3321</v>
      </c>
      <c r="K36" s="285">
        <v>81</v>
      </c>
      <c r="L36" s="81">
        <v>2.4390243902439024</v>
      </c>
    </row>
    <row r="37" spans="1:12" ht="15" customHeight="1" x14ac:dyDescent="0.2">
      <c r="A37" s="85"/>
      <c r="B37" s="84"/>
      <c r="C37" s="53" t="s">
        <v>101</v>
      </c>
      <c r="E37" s="78">
        <v>56.903977704585763</v>
      </c>
      <c r="F37" s="79">
        <v>4492</v>
      </c>
      <c r="G37" s="79">
        <v>4617</v>
      </c>
      <c r="H37" s="79">
        <v>4451</v>
      </c>
      <c r="I37" s="79">
        <v>4654</v>
      </c>
      <c r="J37" s="105">
        <v>4304</v>
      </c>
      <c r="K37" s="79">
        <v>188</v>
      </c>
      <c r="L37" s="81">
        <v>4.3680297397769516</v>
      </c>
    </row>
    <row r="38" spans="1:12" ht="15" customHeight="1" x14ac:dyDescent="0.2">
      <c r="A38" s="85"/>
      <c r="B38" s="84" t="s">
        <v>329</v>
      </c>
      <c r="E38" s="78">
        <v>39.295500432650705</v>
      </c>
      <c r="F38" s="79">
        <v>10899</v>
      </c>
      <c r="G38" s="79">
        <v>11207</v>
      </c>
      <c r="H38" s="79">
        <v>11181</v>
      </c>
      <c r="I38" s="79">
        <v>11232</v>
      </c>
      <c r="J38" s="105">
        <v>11045</v>
      </c>
      <c r="K38" s="79">
        <v>-146</v>
      </c>
      <c r="L38" s="81">
        <v>-1.3218650973291082</v>
      </c>
    </row>
    <row r="39" spans="1:12" ht="15" customHeight="1" x14ac:dyDescent="0.2">
      <c r="A39" s="85"/>
      <c r="B39" s="84"/>
      <c r="C39" s="53" t="s">
        <v>100</v>
      </c>
      <c r="E39" s="78">
        <v>44.169189833929721</v>
      </c>
      <c r="F39" s="80">
        <v>4814</v>
      </c>
      <c r="G39" s="79">
        <v>4990</v>
      </c>
      <c r="H39" s="79">
        <v>4944</v>
      </c>
      <c r="I39" s="79">
        <v>4923</v>
      </c>
      <c r="J39" s="105">
        <v>4786</v>
      </c>
      <c r="K39" s="79">
        <v>28</v>
      </c>
      <c r="L39" s="81">
        <v>0.58503969912244047</v>
      </c>
    </row>
    <row r="40" spans="1:12" ht="15" customHeight="1" x14ac:dyDescent="0.2">
      <c r="A40" s="85"/>
      <c r="B40" s="84"/>
      <c r="C40" s="53" t="s">
        <v>101</v>
      </c>
      <c r="E40" s="78">
        <v>55.830810166070279</v>
      </c>
      <c r="F40" s="80">
        <v>6085</v>
      </c>
      <c r="G40" s="79">
        <v>6217</v>
      </c>
      <c r="H40" s="79">
        <v>6237</v>
      </c>
      <c r="I40" s="79">
        <v>6309</v>
      </c>
      <c r="J40" s="105">
        <v>6259</v>
      </c>
      <c r="K40" s="79">
        <v>-174</v>
      </c>
      <c r="L40" s="81">
        <v>-2.7799968046013741</v>
      </c>
    </row>
    <row r="41" spans="1:12" ht="15" customHeight="1" x14ac:dyDescent="0.2">
      <c r="A41" s="85"/>
      <c r="B41" s="53" t="s">
        <v>550</v>
      </c>
      <c r="E41" s="78">
        <v>16.934669743293913</v>
      </c>
      <c r="F41" s="80">
        <v>4697</v>
      </c>
      <c r="G41" s="79">
        <v>4718</v>
      </c>
      <c r="H41" s="79">
        <v>4611</v>
      </c>
      <c r="I41" s="79">
        <v>4591</v>
      </c>
      <c r="J41" s="105">
        <v>4400</v>
      </c>
      <c r="K41" s="79">
        <v>297</v>
      </c>
      <c r="L41" s="81">
        <v>6.75</v>
      </c>
    </row>
    <row r="42" spans="1:12" ht="15" customHeight="1" x14ac:dyDescent="0.2">
      <c r="A42" s="85"/>
      <c r="B42" s="84"/>
      <c r="C42" s="53" t="s">
        <v>100</v>
      </c>
      <c r="E42" s="78">
        <v>43.581009154779643</v>
      </c>
      <c r="F42" s="80">
        <v>2047</v>
      </c>
      <c r="G42" s="79">
        <v>2067</v>
      </c>
      <c r="H42" s="79">
        <v>2025</v>
      </c>
      <c r="I42" s="79">
        <v>2011</v>
      </c>
      <c r="J42" s="105">
        <v>1887</v>
      </c>
      <c r="K42" s="79">
        <v>160</v>
      </c>
      <c r="L42" s="81">
        <v>8.4790673025967145</v>
      </c>
    </row>
    <row r="43" spans="1:12" ht="15" customHeight="1" x14ac:dyDescent="0.2">
      <c r="A43" s="85"/>
      <c r="B43" s="84"/>
      <c r="C43" s="53" t="s">
        <v>101</v>
      </c>
      <c r="E43" s="78">
        <v>56.418990845220357</v>
      </c>
      <c r="F43" s="80">
        <v>2650</v>
      </c>
      <c r="G43" s="79">
        <v>2651</v>
      </c>
      <c r="H43" s="79">
        <v>2586</v>
      </c>
      <c r="I43" s="79">
        <v>2580</v>
      </c>
      <c r="J43" s="105">
        <v>2513</v>
      </c>
      <c r="K43" s="79">
        <v>137</v>
      </c>
      <c r="L43" s="81">
        <v>5.4516514126541979</v>
      </c>
    </row>
    <row r="44" spans="1:12" ht="15" customHeight="1" x14ac:dyDescent="0.2">
      <c r="A44" s="85"/>
      <c r="B44" s="84" t="s">
        <v>202</v>
      </c>
      <c r="E44" s="78">
        <v>15.308624170752813</v>
      </c>
      <c r="F44" s="80">
        <v>4246</v>
      </c>
      <c r="G44" s="79">
        <v>4522</v>
      </c>
      <c r="H44" s="79">
        <v>4450</v>
      </c>
      <c r="I44" s="79">
        <v>4424</v>
      </c>
      <c r="J44" s="105">
        <v>4363</v>
      </c>
      <c r="K44" s="79">
        <v>-117</v>
      </c>
      <c r="L44" s="81">
        <v>-2.6816410726564293</v>
      </c>
    </row>
    <row r="45" spans="1:12" ht="15" customHeight="1" x14ac:dyDescent="0.2">
      <c r="A45" s="85"/>
      <c r="B45" s="84"/>
      <c r="C45" s="53" t="s">
        <v>100</v>
      </c>
      <c r="E45" s="78">
        <v>43.358455016486104</v>
      </c>
      <c r="F45" s="80">
        <v>1841</v>
      </c>
      <c r="G45" s="79">
        <v>1995</v>
      </c>
      <c r="H45" s="79">
        <v>1957</v>
      </c>
      <c r="I45" s="79">
        <v>1936</v>
      </c>
      <c r="J45" s="105">
        <v>1880</v>
      </c>
      <c r="K45" s="79">
        <v>-39</v>
      </c>
      <c r="L45" s="81">
        <v>-2.0744680851063828</v>
      </c>
    </row>
    <row r="46" spans="1:12" ht="15" customHeight="1" x14ac:dyDescent="0.2">
      <c r="A46" s="88"/>
      <c r="B46" s="89"/>
      <c r="C46" s="131" t="s">
        <v>101</v>
      </c>
      <c r="D46" s="131"/>
      <c r="E46" s="90">
        <v>56.641544983513896</v>
      </c>
      <c r="F46" s="108">
        <v>2405</v>
      </c>
      <c r="G46" s="109">
        <v>2527</v>
      </c>
      <c r="H46" s="109">
        <v>2493</v>
      </c>
      <c r="I46" s="109">
        <v>2488</v>
      </c>
      <c r="J46" s="110">
        <v>2483</v>
      </c>
      <c r="K46" s="109">
        <v>-78</v>
      </c>
      <c r="L46" s="111">
        <v>-3.1413612565445028</v>
      </c>
    </row>
    <row r="47" spans="1:12" s="113" customFormat="1" ht="11.25" customHeight="1" x14ac:dyDescent="0.15">
      <c r="L47" s="114" t="s">
        <v>37</v>
      </c>
    </row>
    <row r="48" spans="1:12" s="113" customFormat="1" ht="12.75" customHeight="1" x14ac:dyDescent="0.2">
      <c r="A48" s="113" t="s">
        <v>203</v>
      </c>
      <c r="B48" s="86"/>
      <c r="C48" s="86"/>
      <c r="D48" s="86"/>
      <c r="E48" s="86"/>
      <c r="F48" s="86"/>
      <c r="G48" s="86"/>
      <c r="H48" s="86"/>
      <c r="I48" s="86"/>
      <c r="J48" s="86"/>
      <c r="K48" s="86"/>
      <c r="L48" s="86"/>
    </row>
    <row r="49" spans="1:12" s="86" customFormat="1" ht="12.75" customHeight="1" x14ac:dyDescent="0.2">
      <c r="A49" s="113" t="s">
        <v>330</v>
      </c>
    </row>
    <row r="50" spans="1:12" s="86" customFormat="1" ht="12.75" customHeight="1" x14ac:dyDescent="0.2">
      <c r="A50" s="113" t="s">
        <v>331</v>
      </c>
    </row>
    <row r="51" spans="1:12" s="86" customFormat="1" ht="21" customHeight="1" x14ac:dyDescent="0.2">
      <c r="A51" s="116" t="s">
        <v>117</v>
      </c>
      <c r="B51" s="116"/>
      <c r="C51" s="116"/>
      <c r="D51" s="116"/>
      <c r="E51" s="116"/>
      <c r="F51" s="116"/>
      <c r="G51" s="116"/>
      <c r="H51" s="116"/>
      <c r="I51" s="116"/>
      <c r="J51" s="116"/>
      <c r="K51" s="116"/>
      <c r="L51" s="116"/>
    </row>
    <row r="52" spans="1:12" s="86" customFormat="1" ht="12.75" customHeight="1" x14ac:dyDescent="0.2">
      <c r="A52" s="116" t="s">
        <v>207</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6A74-4257-4935-B62C-927AA34E44B6}">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332</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209</v>
      </c>
      <c r="B7" s="52"/>
      <c r="C7" s="47" t="s">
        <v>88</v>
      </c>
      <c r="D7" s="48" t="s">
        <v>327</v>
      </c>
      <c r="E7" s="49"/>
      <c r="F7" s="49"/>
      <c r="G7" s="49"/>
      <c r="H7" s="50"/>
      <c r="I7" s="51" t="s">
        <v>176</v>
      </c>
      <c r="J7" s="52"/>
      <c r="K7" s="53"/>
      <c r="L7" s="53"/>
      <c r="M7" s="53"/>
      <c r="N7" s="53"/>
      <c r="O7" s="53"/>
    </row>
    <row r="8" spans="1:15" ht="21.75" customHeight="1" x14ac:dyDescent="0.2">
      <c r="A8" s="229"/>
      <c r="B8" s="230"/>
      <c r="C8" s="56"/>
      <c r="D8" s="57" t="s">
        <v>91</v>
      </c>
      <c r="E8" s="57" t="s">
        <v>92</v>
      </c>
      <c r="F8" s="57" t="s">
        <v>93</v>
      </c>
      <c r="G8" s="57" t="s">
        <v>94</v>
      </c>
      <c r="H8" s="57" t="s">
        <v>95</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27736</v>
      </c>
      <c r="E11" s="79">
        <v>28594</v>
      </c>
      <c r="F11" s="79">
        <v>28115</v>
      </c>
      <c r="G11" s="79">
        <v>28435</v>
      </c>
      <c r="H11" s="105">
        <v>27433</v>
      </c>
      <c r="I11" s="80">
        <v>303</v>
      </c>
      <c r="J11" s="81">
        <v>1.1045091677906171</v>
      </c>
    </row>
    <row r="12" spans="1:15" ht="24.95" customHeight="1" x14ac:dyDescent="0.2">
      <c r="A12" s="158" t="s">
        <v>126</v>
      </c>
      <c r="B12" s="159" t="s">
        <v>127</v>
      </c>
      <c r="C12" s="78">
        <v>0.46509950966253244</v>
      </c>
      <c r="D12" s="80">
        <v>129</v>
      </c>
      <c r="E12" s="79">
        <v>113</v>
      </c>
      <c r="F12" s="79">
        <v>117</v>
      </c>
      <c r="G12" s="79">
        <v>109</v>
      </c>
      <c r="H12" s="105">
        <v>98</v>
      </c>
      <c r="I12" s="80">
        <v>31</v>
      </c>
      <c r="J12" s="81">
        <v>31.632653061224488</v>
      </c>
    </row>
    <row r="13" spans="1:15" ht="24.95" customHeight="1" x14ac:dyDescent="0.2">
      <c r="A13" s="158" t="s">
        <v>128</v>
      </c>
      <c r="B13" s="164" t="s">
        <v>210</v>
      </c>
      <c r="C13" s="78">
        <v>0.12258436688779925</v>
      </c>
      <c r="D13" s="80">
        <v>34</v>
      </c>
      <c r="E13" s="79">
        <v>38</v>
      </c>
      <c r="F13" s="79">
        <v>43</v>
      </c>
      <c r="G13" s="79">
        <v>42</v>
      </c>
      <c r="H13" s="105">
        <v>43</v>
      </c>
      <c r="I13" s="80">
        <v>-9</v>
      </c>
      <c r="J13" s="81">
        <v>-20.930232558139537</v>
      </c>
    </row>
    <row r="14" spans="1:15" s="180" customFormat="1" ht="24.95" customHeight="1" x14ac:dyDescent="0.2">
      <c r="A14" s="158" t="s">
        <v>211</v>
      </c>
      <c r="B14" s="164" t="s">
        <v>131</v>
      </c>
      <c r="C14" s="78">
        <v>3.3422267089702915</v>
      </c>
      <c r="D14" s="80">
        <v>927</v>
      </c>
      <c r="E14" s="79">
        <v>949</v>
      </c>
      <c r="F14" s="79">
        <v>942</v>
      </c>
      <c r="G14" s="79">
        <v>938</v>
      </c>
      <c r="H14" s="105">
        <v>914</v>
      </c>
      <c r="I14" s="80">
        <v>13</v>
      </c>
      <c r="J14" s="81">
        <v>1.4223194748358863</v>
      </c>
      <c r="K14" s="53"/>
      <c r="L14" s="53"/>
      <c r="M14" s="53"/>
      <c r="N14" s="53"/>
      <c r="O14" s="53"/>
    </row>
    <row r="15" spans="1:15" ht="24.95" customHeight="1" x14ac:dyDescent="0.2">
      <c r="A15" s="158" t="s">
        <v>212</v>
      </c>
      <c r="B15" s="164" t="s">
        <v>213</v>
      </c>
      <c r="C15" s="78">
        <v>2.4949524084222672</v>
      </c>
      <c r="D15" s="80">
        <v>692</v>
      </c>
      <c r="E15" s="79">
        <v>700</v>
      </c>
      <c r="F15" s="79">
        <v>690</v>
      </c>
      <c r="G15" s="79">
        <v>682</v>
      </c>
      <c r="H15" s="105">
        <v>670</v>
      </c>
      <c r="I15" s="80">
        <v>22</v>
      </c>
      <c r="J15" s="81">
        <v>3.283582089552239</v>
      </c>
    </row>
    <row r="16" spans="1:15" s="180" customFormat="1" ht="24.95" customHeight="1" x14ac:dyDescent="0.2">
      <c r="A16" s="158" t="s">
        <v>214</v>
      </c>
      <c r="B16" s="164" t="s">
        <v>135</v>
      </c>
      <c r="C16" s="78">
        <v>0.67060859532737238</v>
      </c>
      <c r="D16" s="80">
        <v>186</v>
      </c>
      <c r="E16" s="79">
        <v>199</v>
      </c>
      <c r="F16" s="79">
        <v>207</v>
      </c>
      <c r="G16" s="79">
        <v>209</v>
      </c>
      <c r="H16" s="105">
        <v>196</v>
      </c>
      <c r="I16" s="80">
        <v>-10</v>
      </c>
      <c r="J16" s="81">
        <v>-5.1020408163265305</v>
      </c>
      <c r="K16" s="53"/>
      <c r="L16" s="53"/>
      <c r="M16" s="53"/>
      <c r="N16" s="53"/>
      <c r="O16" s="53"/>
    </row>
    <row r="17" spans="1:15" ht="24.95" customHeight="1" x14ac:dyDescent="0.2">
      <c r="A17" s="158" t="s">
        <v>136</v>
      </c>
      <c r="B17" s="164" t="s">
        <v>216</v>
      </c>
      <c r="C17" s="78">
        <v>0.17666570522065186</v>
      </c>
      <c r="D17" s="80">
        <v>49</v>
      </c>
      <c r="E17" s="79">
        <v>50</v>
      </c>
      <c r="F17" s="79">
        <v>45</v>
      </c>
      <c r="G17" s="79">
        <v>47</v>
      </c>
      <c r="H17" s="105">
        <v>48</v>
      </c>
      <c r="I17" s="80">
        <v>1</v>
      </c>
      <c r="J17" s="81">
        <v>2.0833333333333335</v>
      </c>
    </row>
    <row r="18" spans="1:15" s="180" customFormat="1" ht="24.95" customHeight="1" x14ac:dyDescent="0.2">
      <c r="A18" s="167" t="s">
        <v>138</v>
      </c>
      <c r="B18" s="168" t="s">
        <v>139</v>
      </c>
      <c r="C18" s="78">
        <v>1.982982405537929</v>
      </c>
      <c r="D18" s="80">
        <v>550</v>
      </c>
      <c r="E18" s="79">
        <v>557</v>
      </c>
      <c r="F18" s="79">
        <v>555</v>
      </c>
      <c r="G18" s="79">
        <v>564</v>
      </c>
      <c r="H18" s="105">
        <v>527</v>
      </c>
      <c r="I18" s="80">
        <v>23</v>
      </c>
      <c r="J18" s="81">
        <v>4.3643263757115749</v>
      </c>
      <c r="K18" s="53"/>
      <c r="L18" s="53"/>
      <c r="M18" s="53"/>
      <c r="N18" s="53"/>
      <c r="O18" s="53"/>
    </row>
    <row r="19" spans="1:15" ht="24.95" customHeight="1" x14ac:dyDescent="0.2">
      <c r="A19" s="158" t="s">
        <v>140</v>
      </c>
      <c r="B19" s="164" t="s">
        <v>141</v>
      </c>
      <c r="C19" s="78">
        <v>11.825785982117104</v>
      </c>
      <c r="D19" s="80">
        <v>3280</v>
      </c>
      <c r="E19" s="79">
        <v>3365</v>
      </c>
      <c r="F19" s="79">
        <v>3314</v>
      </c>
      <c r="G19" s="79">
        <v>3331</v>
      </c>
      <c r="H19" s="105">
        <v>3350</v>
      </c>
      <c r="I19" s="80">
        <v>-70</v>
      </c>
      <c r="J19" s="81">
        <v>-2.08955223880597</v>
      </c>
    </row>
    <row r="20" spans="1:15" s="180" customFormat="1" ht="24.95" customHeight="1" x14ac:dyDescent="0.2">
      <c r="A20" s="158" t="s">
        <v>142</v>
      </c>
      <c r="B20" s="164" t="s">
        <v>143</v>
      </c>
      <c r="C20" s="78">
        <v>5.3216036919526966</v>
      </c>
      <c r="D20" s="80">
        <v>1476</v>
      </c>
      <c r="E20" s="79">
        <v>1489</v>
      </c>
      <c r="F20" s="79">
        <v>1508</v>
      </c>
      <c r="G20" s="79">
        <v>1536</v>
      </c>
      <c r="H20" s="105">
        <v>1561</v>
      </c>
      <c r="I20" s="80">
        <v>-85</v>
      </c>
      <c r="J20" s="81">
        <v>-5.445227418321589</v>
      </c>
      <c r="K20" s="53"/>
      <c r="L20" s="53"/>
      <c r="M20" s="53"/>
      <c r="N20" s="53"/>
      <c r="O20" s="53"/>
    </row>
    <row r="21" spans="1:15" ht="24.95" customHeight="1" x14ac:dyDescent="0.2">
      <c r="A21" s="167" t="s">
        <v>144</v>
      </c>
      <c r="B21" s="168" t="s">
        <v>145</v>
      </c>
      <c r="C21" s="78">
        <v>16.044130372079607</v>
      </c>
      <c r="D21" s="80">
        <v>4450</v>
      </c>
      <c r="E21" s="79">
        <v>4501</v>
      </c>
      <c r="F21" s="79">
        <v>4510</v>
      </c>
      <c r="G21" s="79">
        <v>4629</v>
      </c>
      <c r="H21" s="105">
        <v>4348</v>
      </c>
      <c r="I21" s="80">
        <v>102</v>
      </c>
      <c r="J21" s="81">
        <v>2.3459061637534497</v>
      </c>
    </row>
    <row r="22" spans="1:15" ht="24.95" customHeight="1" x14ac:dyDescent="0.2">
      <c r="A22" s="167" t="s">
        <v>146</v>
      </c>
      <c r="B22" s="164" t="s">
        <v>147</v>
      </c>
      <c r="C22" s="78">
        <v>1.6260455725411018</v>
      </c>
      <c r="D22" s="80">
        <v>451</v>
      </c>
      <c r="E22" s="79">
        <v>467</v>
      </c>
      <c r="F22" s="79">
        <v>459</v>
      </c>
      <c r="G22" s="79">
        <v>459</v>
      </c>
      <c r="H22" s="105">
        <v>474</v>
      </c>
      <c r="I22" s="80">
        <v>-23</v>
      </c>
      <c r="J22" s="81">
        <v>-4.852320675105485</v>
      </c>
    </row>
    <row r="23" spans="1:15" ht="24.95" customHeight="1" x14ac:dyDescent="0.2">
      <c r="A23" s="158" t="s">
        <v>148</v>
      </c>
      <c r="B23" s="164" t="s">
        <v>149</v>
      </c>
      <c r="C23" s="78">
        <v>0.79679838477069509</v>
      </c>
      <c r="D23" s="80">
        <v>221</v>
      </c>
      <c r="E23" s="79">
        <v>225</v>
      </c>
      <c r="F23" s="79">
        <v>209</v>
      </c>
      <c r="G23" s="79">
        <v>212</v>
      </c>
      <c r="H23" s="105">
        <v>212</v>
      </c>
      <c r="I23" s="80">
        <v>9</v>
      </c>
      <c r="J23" s="81">
        <v>4.2452830188679247</v>
      </c>
    </row>
    <row r="24" spans="1:15" ht="24.95" customHeight="1" x14ac:dyDescent="0.2">
      <c r="A24" s="158" t="s">
        <v>150</v>
      </c>
      <c r="B24" s="164" t="s">
        <v>217</v>
      </c>
      <c r="C24" s="78">
        <v>7.6434958177098355</v>
      </c>
      <c r="D24" s="80">
        <v>2120</v>
      </c>
      <c r="E24" s="79">
        <v>2183</v>
      </c>
      <c r="F24" s="79">
        <v>2183</v>
      </c>
      <c r="G24" s="79">
        <v>2257</v>
      </c>
      <c r="H24" s="105">
        <v>2178</v>
      </c>
      <c r="I24" s="80">
        <v>-58</v>
      </c>
      <c r="J24" s="81">
        <v>-2.6629935720844813</v>
      </c>
    </row>
    <row r="25" spans="1:15" ht="24.95" customHeight="1" x14ac:dyDescent="0.2">
      <c r="A25" s="158" t="s">
        <v>152</v>
      </c>
      <c r="B25" s="171" t="s">
        <v>153</v>
      </c>
      <c r="C25" s="78">
        <v>11.364291895010096</v>
      </c>
      <c r="D25" s="80">
        <v>3152</v>
      </c>
      <c r="E25" s="79">
        <v>3699</v>
      </c>
      <c r="F25" s="79">
        <v>3625</v>
      </c>
      <c r="G25" s="79">
        <v>3421</v>
      </c>
      <c r="H25" s="105">
        <v>3183</v>
      </c>
      <c r="I25" s="80">
        <v>-31</v>
      </c>
      <c r="J25" s="81">
        <v>-0.9739239710964499</v>
      </c>
    </row>
    <row r="26" spans="1:15" ht="24.95" customHeight="1" x14ac:dyDescent="0.2">
      <c r="A26" s="158" t="s">
        <v>219</v>
      </c>
      <c r="B26" s="171" t="s">
        <v>155</v>
      </c>
      <c r="C26" s="78">
        <v>9.8283818863570804</v>
      </c>
      <c r="D26" s="80">
        <v>2726</v>
      </c>
      <c r="E26" s="79">
        <v>2984</v>
      </c>
      <c r="F26" s="79">
        <v>2928</v>
      </c>
      <c r="G26" s="79">
        <v>2822</v>
      </c>
      <c r="H26" s="105">
        <v>2621</v>
      </c>
      <c r="I26" s="80">
        <v>105</v>
      </c>
      <c r="J26" s="81">
        <v>4.0061045402518127</v>
      </c>
    </row>
    <row r="27" spans="1:15" ht="24.95" customHeight="1" x14ac:dyDescent="0.2">
      <c r="A27" s="167">
        <v>782.78300000000002</v>
      </c>
      <c r="B27" s="170" t="s">
        <v>156</v>
      </c>
      <c r="C27" s="78">
        <v>1.5359100086530142</v>
      </c>
      <c r="D27" s="80">
        <v>426</v>
      </c>
      <c r="E27" s="79">
        <v>715</v>
      </c>
      <c r="F27" s="79">
        <v>697</v>
      </c>
      <c r="G27" s="79">
        <v>599</v>
      </c>
      <c r="H27" s="105">
        <v>562</v>
      </c>
      <c r="I27" s="80">
        <v>-136</v>
      </c>
      <c r="J27" s="81">
        <v>-24.199288256227756</v>
      </c>
    </row>
    <row r="28" spans="1:15" ht="24.95" customHeight="1" x14ac:dyDescent="0.2">
      <c r="A28" s="158" t="s">
        <v>157</v>
      </c>
      <c r="B28" s="164" t="s">
        <v>158</v>
      </c>
      <c r="C28" s="78">
        <v>1.236659936544563</v>
      </c>
      <c r="D28" s="80">
        <v>343</v>
      </c>
      <c r="E28" s="79">
        <v>319</v>
      </c>
      <c r="F28" s="79">
        <v>305</v>
      </c>
      <c r="G28" s="79">
        <v>324</v>
      </c>
      <c r="H28" s="105">
        <v>304</v>
      </c>
      <c r="I28" s="80">
        <v>39</v>
      </c>
      <c r="J28" s="81">
        <v>12.828947368421053</v>
      </c>
    </row>
    <row r="29" spans="1:15" ht="24.95" customHeight="1" x14ac:dyDescent="0.2">
      <c r="A29" s="158" t="s">
        <v>159</v>
      </c>
      <c r="B29" s="164" t="s">
        <v>160</v>
      </c>
      <c r="C29" s="78">
        <v>6.3635708104989908</v>
      </c>
      <c r="D29" s="80">
        <v>1765</v>
      </c>
      <c r="E29" s="79">
        <v>1792</v>
      </c>
      <c r="F29" s="79">
        <v>1579</v>
      </c>
      <c r="G29" s="79">
        <v>1838</v>
      </c>
      <c r="H29" s="105">
        <v>1597</v>
      </c>
      <c r="I29" s="80">
        <v>168</v>
      </c>
      <c r="J29" s="81">
        <v>10.519724483406387</v>
      </c>
    </row>
    <row r="30" spans="1:15" ht="24.95" customHeight="1" x14ac:dyDescent="0.2">
      <c r="A30" s="158">
        <v>86</v>
      </c>
      <c r="B30" s="164" t="s">
        <v>161</v>
      </c>
      <c r="C30" s="78">
        <v>9.3849149120276891</v>
      </c>
      <c r="D30" s="80">
        <v>2603</v>
      </c>
      <c r="E30" s="79">
        <v>2673</v>
      </c>
      <c r="F30" s="79">
        <v>2590</v>
      </c>
      <c r="G30" s="79">
        <v>2604</v>
      </c>
      <c r="H30" s="105">
        <v>2478</v>
      </c>
      <c r="I30" s="80">
        <v>125</v>
      </c>
      <c r="J30" s="81">
        <v>5.0443906376109764</v>
      </c>
    </row>
    <row r="31" spans="1:15" ht="24.95" customHeight="1" x14ac:dyDescent="0.2">
      <c r="A31" s="158">
        <v>87.88</v>
      </c>
      <c r="B31" s="171" t="s">
        <v>162</v>
      </c>
      <c r="C31" s="78">
        <v>3.2160369195269687</v>
      </c>
      <c r="D31" s="80">
        <v>892</v>
      </c>
      <c r="E31" s="79">
        <v>886</v>
      </c>
      <c r="F31" s="79">
        <v>897</v>
      </c>
      <c r="G31" s="79">
        <v>897</v>
      </c>
      <c r="H31" s="105">
        <v>893</v>
      </c>
      <c r="I31" s="80">
        <v>-1</v>
      </c>
      <c r="J31" s="81">
        <v>-0.11198208286674133</v>
      </c>
    </row>
    <row r="32" spans="1:15" ht="24.95" customHeight="1" x14ac:dyDescent="0.2">
      <c r="A32" s="158" t="s">
        <v>163</v>
      </c>
      <c r="B32" s="164" t="s">
        <v>164</v>
      </c>
      <c r="C32" s="78">
        <v>19.263772714162101</v>
      </c>
      <c r="D32" s="80">
        <v>5343</v>
      </c>
      <c r="E32" s="79">
        <v>5338</v>
      </c>
      <c r="F32" s="79">
        <v>5279</v>
      </c>
      <c r="G32" s="79">
        <v>5274</v>
      </c>
      <c r="H32" s="105">
        <v>5273</v>
      </c>
      <c r="I32" s="80">
        <v>70</v>
      </c>
      <c r="J32" s="81">
        <v>1.3275175421960934</v>
      </c>
    </row>
    <row r="33" spans="1:10" ht="24.95" customHeight="1" x14ac:dyDescent="0.2">
      <c r="A33" s="158"/>
      <c r="B33" s="171"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0.46509950966253244</v>
      </c>
      <c r="D35" s="80">
        <v>129</v>
      </c>
      <c r="E35" s="79">
        <v>113</v>
      </c>
      <c r="F35" s="79">
        <v>117</v>
      </c>
      <c r="G35" s="79">
        <v>109</v>
      </c>
      <c r="H35" s="105">
        <v>98</v>
      </c>
      <c r="I35" s="80">
        <v>31</v>
      </c>
      <c r="J35" s="81">
        <v>31.632653061224488</v>
      </c>
    </row>
    <row r="36" spans="1:10" ht="24.95" customHeight="1" x14ac:dyDescent="0.2">
      <c r="A36" s="239" t="s">
        <v>167</v>
      </c>
      <c r="B36" s="240" t="s">
        <v>168</v>
      </c>
      <c r="C36" s="78">
        <v>5.4477934813960198</v>
      </c>
      <c r="D36" s="80">
        <v>1511</v>
      </c>
      <c r="E36" s="79">
        <v>1544</v>
      </c>
      <c r="F36" s="79">
        <v>1540</v>
      </c>
      <c r="G36" s="79">
        <v>1544</v>
      </c>
      <c r="H36" s="105">
        <v>1484</v>
      </c>
      <c r="I36" s="80">
        <v>27</v>
      </c>
      <c r="J36" s="81">
        <v>1.8194070080862534</v>
      </c>
    </row>
    <row r="37" spans="1:10" ht="24.95" customHeight="1" x14ac:dyDescent="0.2">
      <c r="A37" s="241" t="s">
        <v>169</v>
      </c>
      <c r="B37" s="242" t="s">
        <v>170</v>
      </c>
      <c r="C37" s="90">
        <v>94.087107008941445</v>
      </c>
      <c r="D37" s="108">
        <v>26096</v>
      </c>
      <c r="E37" s="109">
        <v>26937</v>
      </c>
      <c r="F37" s="109">
        <v>26458</v>
      </c>
      <c r="G37" s="109">
        <v>26782</v>
      </c>
      <c r="H37" s="110">
        <v>25851</v>
      </c>
      <c r="I37" s="108">
        <v>245</v>
      </c>
      <c r="J37" s="111">
        <v>0.94773896561061466</v>
      </c>
    </row>
    <row r="38" spans="1:10" s="113" customFormat="1" ht="11.25" customHeight="1" x14ac:dyDescent="0.2">
      <c r="A38" s="287"/>
      <c r="B38" s="288"/>
      <c r="C38" s="288"/>
      <c r="D38" s="289"/>
      <c r="E38" s="289"/>
      <c r="F38" s="289"/>
      <c r="G38" s="289"/>
      <c r="H38" s="289"/>
      <c r="I38" s="289"/>
      <c r="J38" s="290" t="s">
        <v>37</v>
      </c>
    </row>
    <row r="39" spans="1:10" s="113" customFormat="1" ht="12.75" customHeight="1" x14ac:dyDescent="0.15">
      <c r="A39" s="291" t="s">
        <v>116</v>
      </c>
    </row>
    <row r="40" spans="1:10" s="86" customFormat="1" ht="30.6" customHeight="1" x14ac:dyDescent="0.2">
      <c r="A40" s="116" t="s">
        <v>221</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872CB-0ECD-40AD-847C-27EF98E48666}">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40</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333</v>
      </c>
      <c r="B3" s="38"/>
      <c r="C3" s="38"/>
      <c r="D3" s="38"/>
      <c r="E3" s="38"/>
      <c r="F3" s="38"/>
      <c r="G3" s="38"/>
      <c r="H3" s="38"/>
      <c r="I3" s="38"/>
      <c r="J3" s="38"/>
      <c r="K3" s="38"/>
    </row>
    <row r="4" spans="1:15" s="39" customFormat="1" ht="12" customHeight="1" x14ac:dyDescent="0.2">
      <c r="A4" s="40" t="s">
        <v>86</v>
      </c>
      <c r="B4" s="40"/>
      <c r="C4" s="40"/>
      <c r="D4" s="40"/>
      <c r="E4" s="40"/>
      <c r="F4" s="40"/>
      <c r="G4" s="40"/>
      <c r="H4" s="40"/>
      <c r="I4" s="40"/>
      <c r="J4" s="40"/>
      <c r="K4" s="40"/>
    </row>
    <row r="5" spans="1:15" s="39" customFormat="1" ht="12" customHeight="1" x14ac:dyDescent="0.2">
      <c r="A5" s="41" t="s">
        <v>42</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334</v>
      </c>
      <c r="B7" s="46"/>
      <c r="C7" s="46"/>
      <c r="D7" s="47" t="s">
        <v>88</v>
      </c>
      <c r="E7" s="48" t="s">
        <v>327</v>
      </c>
      <c r="F7" s="49"/>
      <c r="G7" s="49"/>
      <c r="H7" s="49"/>
      <c r="I7" s="50"/>
      <c r="J7" s="51" t="s">
        <v>176</v>
      </c>
      <c r="K7" s="52"/>
      <c r="L7" s="53"/>
      <c r="M7" s="53"/>
      <c r="N7" s="53"/>
      <c r="O7" s="53"/>
    </row>
    <row r="8" spans="1:15" ht="21.75" customHeight="1" x14ac:dyDescent="0.2">
      <c r="A8" s="54"/>
      <c r="B8" s="55"/>
      <c r="C8" s="55"/>
      <c r="D8" s="56"/>
      <c r="E8" s="57" t="s">
        <v>91</v>
      </c>
      <c r="F8" s="57" t="s">
        <v>92</v>
      </c>
      <c r="G8" s="57" t="s">
        <v>93</v>
      </c>
      <c r="H8" s="57" t="s">
        <v>94</v>
      </c>
      <c r="I8" s="57" t="s">
        <v>95</v>
      </c>
      <c r="J8" s="58"/>
      <c r="K8" s="59"/>
    </row>
    <row r="9" spans="1:15" ht="12" customHeight="1" x14ac:dyDescent="0.2">
      <c r="A9" s="54"/>
      <c r="B9" s="55"/>
      <c r="C9" s="55"/>
      <c r="D9" s="56"/>
      <c r="E9" s="60"/>
      <c r="F9" s="60"/>
      <c r="G9" s="60"/>
      <c r="H9" s="60"/>
      <c r="I9" s="60"/>
      <c r="J9" s="61" t="s">
        <v>96</v>
      </c>
      <c r="K9" s="62" t="s">
        <v>97</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98</v>
      </c>
      <c r="B11" s="244"/>
      <c r="C11" s="245"/>
      <c r="D11" s="246">
        <v>100</v>
      </c>
      <c r="E11" s="250">
        <v>27736</v>
      </c>
      <c r="F11" s="295">
        <v>28594</v>
      </c>
      <c r="G11" s="295">
        <v>28115</v>
      </c>
      <c r="H11" s="295">
        <v>28435</v>
      </c>
      <c r="I11" s="249">
        <v>27433</v>
      </c>
      <c r="J11" s="250">
        <v>303</v>
      </c>
      <c r="K11" s="251">
        <v>1.1045091677906171</v>
      </c>
    </row>
    <row r="12" spans="1:15" s="157" customFormat="1" ht="18" customHeight="1" x14ac:dyDescent="0.2">
      <c r="A12" s="252" t="s">
        <v>224</v>
      </c>
      <c r="B12" s="253"/>
      <c r="C12" s="253"/>
      <c r="D12" s="254"/>
      <c r="E12" s="267"/>
      <c r="F12" s="267"/>
      <c r="G12" s="267"/>
      <c r="H12" s="267"/>
      <c r="I12" s="267"/>
      <c r="J12" s="254"/>
      <c r="K12" s="255"/>
    </row>
    <row r="13" spans="1:15" s="157" customFormat="1" ht="15.95" customHeight="1" x14ac:dyDescent="0.2">
      <c r="A13" s="256" t="s">
        <v>225</v>
      </c>
      <c r="B13" s="257"/>
      <c r="C13" s="258"/>
      <c r="D13" s="259">
        <v>41.116238823190081</v>
      </c>
      <c r="E13" s="260">
        <v>11404</v>
      </c>
      <c r="F13" s="261">
        <v>11644</v>
      </c>
      <c r="G13" s="261">
        <v>11590</v>
      </c>
      <c r="H13" s="261">
        <v>11532</v>
      </c>
      <c r="I13" s="262">
        <v>11039</v>
      </c>
      <c r="J13" s="260">
        <v>365</v>
      </c>
      <c r="K13" s="263">
        <v>3.3064589183802879</v>
      </c>
    </row>
    <row r="14" spans="1:15" s="157" customFormat="1" ht="15.95" customHeight="1" x14ac:dyDescent="0.2">
      <c r="A14" s="256" t="s">
        <v>226</v>
      </c>
      <c r="B14" s="257"/>
      <c r="C14" s="258"/>
      <c r="D14" s="259">
        <v>40.539371214306314</v>
      </c>
      <c r="E14" s="260">
        <v>11244</v>
      </c>
      <c r="F14" s="261">
        <v>11779</v>
      </c>
      <c r="G14" s="261">
        <v>11624</v>
      </c>
      <c r="H14" s="261">
        <v>11708</v>
      </c>
      <c r="I14" s="262">
        <v>11478</v>
      </c>
      <c r="J14" s="260">
        <v>-234</v>
      </c>
      <c r="K14" s="263">
        <v>-2.0386826973340302</v>
      </c>
    </row>
    <row r="15" spans="1:15" s="157" customFormat="1" ht="15.95" customHeight="1" x14ac:dyDescent="0.2">
      <c r="A15" s="256" t="s">
        <v>227</v>
      </c>
      <c r="B15" s="257"/>
      <c r="C15" s="258"/>
      <c r="D15" s="259">
        <v>6.7854052494952413</v>
      </c>
      <c r="E15" s="260">
        <v>1882</v>
      </c>
      <c r="F15" s="261">
        <v>1844</v>
      </c>
      <c r="G15" s="261">
        <v>1792</v>
      </c>
      <c r="H15" s="261">
        <v>1773</v>
      </c>
      <c r="I15" s="262">
        <v>1803</v>
      </c>
      <c r="J15" s="260">
        <v>79</v>
      </c>
      <c r="K15" s="263">
        <v>4.3815862451469769</v>
      </c>
    </row>
    <row r="16" spans="1:15" s="157" customFormat="1" ht="15.95" customHeight="1" x14ac:dyDescent="0.2">
      <c r="A16" s="256" t="s">
        <v>228</v>
      </c>
      <c r="B16" s="257"/>
      <c r="C16" s="258"/>
      <c r="D16" s="259">
        <v>8.7143063167003181</v>
      </c>
      <c r="E16" s="260">
        <v>2417</v>
      </c>
      <c r="F16" s="261">
        <v>2523</v>
      </c>
      <c r="G16" s="261">
        <v>2280</v>
      </c>
      <c r="H16" s="261">
        <v>2575</v>
      </c>
      <c r="I16" s="262">
        <v>2270</v>
      </c>
      <c r="J16" s="260">
        <v>147</v>
      </c>
      <c r="K16" s="263">
        <v>6.4757709251101323</v>
      </c>
    </row>
    <row r="17" spans="1:11" s="157" customFormat="1" ht="18" customHeight="1" x14ac:dyDescent="0.2">
      <c r="A17" s="264" t="s">
        <v>229</v>
      </c>
      <c r="B17" s="265"/>
      <c r="C17" s="265"/>
      <c r="D17" s="265"/>
      <c r="E17" s="266"/>
      <c r="F17" s="266"/>
      <c r="G17" s="266"/>
      <c r="H17" s="266"/>
      <c r="I17" s="266"/>
      <c r="J17" s="266"/>
      <c r="K17" s="266"/>
    </row>
    <row r="18" spans="1:11" s="157" customFormat="1" ht="14.1" customHeight="1" x14ac:dyDescent="0.2">
      <c r="A18" s="256" t="s">
        <v>230</v>
      </c>
      <c r="B18" s="257"/>
      <c r="C18" s="258"/>
      <c r="D18" s="259">
        <v>0.76434958177098355</v>
      </c>
      <c r="E18" s="261">
        <v>212</v>
      </c>
      <c r="F18" s="261">
        <v>222</v>
      </c>
      <c r="G18" s="261">
        <v>229</v>
      </c>
      <c r="H18" s="261">
        <v>221</v>
      </c>
      <c r="I18" s="261">
        <v>200</v>
      </c>
      <c r="J18" s="260">
        <v>12</v>
      </c>
      <c r="K18" s="263">
        <v>6</v>
      </c>
    </row>
    <row r="19" spans="1:11" s="157" customFormat="1" ht="14.1" customHeight="1" x14ac:dyDescent="0.2">
      <c r="A19" s="256" t="s">
        <v>231</v>
      </c>
      <c r="B19" s="257"/>
      <c r="C19" s="258"/>
      <c r="D19" s="259">
        <v>2.5814825497548313</v>
      </c>
      <c r="E19" s="261">
        <v>716</v>
      </c>
      <c r="F19" s="261">
        <v>731</v>
      </c>
      <c r="G19" s="261">
        <v>715</v>
      </c>
      <c r="H19" s="261">
        <v>682</v>
      </c>
      <c r="I19" s="261">
        <v>649</v>
      </c>
      <c r="J19" s="260">
        <v>67</v>
      </c>
      <c r="K19" s="263">
        <v>10.323574730354391</v>
      </c>
    </row>
    <row r="20" spans="1:11" s="157" customFormat="1" ht="14.1" customHeight="1" x14ac:dyDescent="0.2">
      <c r="A20" s="256" t="s">
        <v>232</v>
      </c>
      <c r="B20" s="257"/>
      <c r="C20" s="258"/>
      <c r="D20" s="259">
        <v>0.22714162099798096</v>
      </c>
      <c r="E20" s="550">
        <v>63</v>
      </c>
      <c r="F20" s="550">
        <v>65</v>
      </c>
      <c r="G20" s="550">
        <v>63</v>
      </c>
      <c r="H20" s="550">
        <v>68</v>
      </c>
      <c r="I20" s="550">
        <v>61</v>
      </c>
      <c r="J20" s="260">
        <v>2</v>
      </c>
      <c r="K20" s="263">
        <v>3.278688524590164</v>
      </c>
    </row>
    <row r="21" spans="1:11" s="157" customFormat="1" ht="14.1" customHeight="1" x14ac:dyDescent="0.2">
      <c r="A21" s="256" t="s">
        <v>233</v>
      </c>
      <c r="B21" s="257"/>
      <c r="C21" s="258"/>
      <c r="D21" s="259">
        <v>5.8948658782809344</v>
      </c>
      <c r="E21" s="261">
        <v>1635</v>
      </c>
      <c r="F21" s="261">
        <v>1659</v>
      </c>
      <c r="G21" s="261">
        <v>1611</v>
      </c>
      <c r="H21" s="261">
        <v>1613</v>
      </c>
      <c r="I21" s="261">
        <v>1614</v>
      </c>
      <c r="J21" s="260">
        <v>21</v>
      </c>
      <c r="K21" s="263">
        <v>1.3011152416356877</v>
      </c>
    </row>
    <row r="22" spans="1:11" s="157" customFormat="1" ht="14.1" customHeight="1" x14ac:dyDescent="0.2">
      <c r="A22" s="256" t="s">
        <v>234</v>
      </c>
      <c r="B22" s="257"/>
      <c r="C22" s="258"/>
      <c r="D22" s="259">
        <v>2.6752235361984424</v>
      </c>
      <c r="E22" s="261">
        <v>742</v>
      </c>
      <c r="F22" s="261">
        <v>698</v>
      </c>
      <c r="G22" s="261">
        <v>684</v>
      </c>
      <c r="H22" s="261">
        <v>685</v>
      </c>
      <c r="I22" s="261">
        <v>680</v>
      </c>
      <c r="J22" s="260">
        <v>62</v>
      </c>
      <c r="K22" s="263">
        <v>9.117647058823529</v>
      </c>
    </row>
    <row r="23" spans="1:11" s="157" customFormat="1" ht="18" customHeight="1" x14ac:dyDescent="0.2">
      <c r="A23" s="252" t="s">
        <v>235</v>
      </c>
      <c r="B23" s="253"/>
      <c r="C23" s="253"/>
      <c r="D23" s="254"/>
      <c r="E23" s="267"/>
      <c r="F23" s="267"/>
      <c r="G23" s="267"/>
      <c r="H23" s="267"/>
      <c r="I23" s="267"/>
      <c r="J23" s="254"/>
      <c r="K23" s="255"/>
    </row>
    <row r="24" spans="1:11" s="157" customFormat="1" ht="13.5" customHeight="1" x14ac:dyDescent="0.2">
      <c r="A24" s="256">
        <v>11</v>
      </c>
      <c r="B24" s="257" t="s">
        <v>236</v>
      </c>
      <c r="C24" s="258"/>
      <c r="D24" s="259">
        <v>0.34251514277473322</v>
      </c>
      <c r="E24" s="551">
        <v>95</v>
      </c>
      <c r="F24" s="550">
        <v>87</v>
      </c>
      <c r="G24" s="550">
        <v>89</v>
      </c>
      <c r="H24" s="550">
        <v>83</v>
      </c>
      <c r="I24" s="552">
        <v>81</v>
      </c>
      <c r="J24" s="260">
        <v>14</v>
      </c>
      <c r="K24" s="263">
        <v>17.283950617283949</v>
      </c>
    </row>
    <row r="25" spans="1:11" s="157" customFormat="1" ht="13.5" customHeight="1" x14ac:dyDescent="0.2">
      <c r="A25" s="256" t="s">
        <v>237</v>
      </c>
      <c r="B25" s="257" t="s">
        <v>238</v>
      </c>
      <c r="C25" s="258"/>
      <c r="D25" s="259">
        <v>0.20550908566483991</v>
      </c>
      <c r="E25" s="551">
        <v>57</v>
      </c>
      <c r="F25" s="550">
        <v>51</v>
      </c>
      <c r="G25" s="550">
        <v>49</v>
      </c>
      <c r="H25" s="550">
        <v>45</v>
      </c>
      <c r="I25" s="552">
        <v>44</v>
      </c>
      <c r="J25" s="260">
        <v>13</v>
      </c>
      <c r="K25" s="263">
        <v>29.545454545454547</v>
      </c>
    </row>
    <row r="26" spans="1:11" s="157" customFormat="1" ht="13.5" customHeight="1" x14ac:dyDescent="0.2">
      <c r="A26" s="256">
        <v>12</v>
      </c>
      <c r="B26" s="257" t="s">
        <v>239</v>
      </c>
      <c r="C26" s="258"/>
      <c r="D26" s="259">
        <v>0.41822901644072685</v>
      </c>
      <c r="E26" s="260">
        <v>116</v>
      </c>
      <c r="F26" s="261">
        <v>115</v>
      </c>
      <c r="G26" s="261">
        <v>125</v>
      </c>
      <c r="H26" s="261">
        <v>132</v>
      </c>
      <c r="I26" s="262">
        <v>118</v>
      </c>
      <c r="J26" s="260">
        <v>-2</v>
      </c>
      <c r="K26" s="263">
        <v>-1.6949152542372881</v>
      </c>
    </row>
    <row r="27" spans="1:11" s="157" customFormat="1" ht="13.5" customHeight="1" x14ac:dyDescent="0.2">
      <c r="A27" s="256">
        <v>21</v>
      </c>
      <c r="B27" s="257" t="s">
        <v>240</v>
      </c>
      <c r="C27" s="258"/>
      <c r="D27" s="259">
        <v>2.523795788866455E-2</v>
      </c>
      <c r="E27" s="551">
        <v>7</v>
      </c>
      <c r="F27" s="550">
        <v>9</v>
      </c>
      <c r="G27" s="550">
        <v>9</v>
      </c>
      <c r="H27" s="550">
        <v>7</v>
      </c>
      <c r="I27" s="552">
        <v>7</v>
      </c>
      <c r="J27" s="260">
        <v>0</v>
      </c>
      <c r="K27" s="263">
        <v>0</v>
      </c>
    </row>
    <row r="28" spans="1:11" s="157" customFormat="1" ht="13.5" customHeight="1" x14ac:dyDescent="0.2">
      <c r="A28" s="256">
        <v>22</v>
      </c>
      <c r="B28" s="257" t="s">
        <v>241</v>
      </c>
      <c r="C28" s="258"/>
      <c r="D28" s="259">
        <v>0.12618978944332276</v>
      </c>
      <c r="E28" s="551">
        <v>35</v>
      </c>
      <c r="F28" s="550">
        <v>40</v>
      </c>
      <c r="G28" s="550">
        <v>38</v>
      </c>
      <c r="H28" s="550">
        <v>43</v>
      </c>
      <c r="I28" s="552">
        <v>49</v>
      </c>
      <c r="J28" s="260">
        <v>-14</v>
      </c>
      <c r="K28" s="263">
        <v>-28.571428571428573</v>
      </c>
    </row>
    <row r="29" spans="1:11" s="157" customFormat="1" ht="13.5" customHeight="1" x14ac:dyDescent="0.2">
      <c r="A29" s="256">
        <v>23</v>
      </c>
      <c r="B29" s="257" t="s">
        <v>242</v>
      </c>
      <c r="C29" s="258"/>
      <c r="D29" s="259">
        <v>0.32088260744159214</v>
      </c>
      <c r="E29" s="551">
        <v>89</v>
      </c>
      <c r="F29" s="550">
        <v>89</v>
      </c>
      <c r="G29" s="550">
        <v>76</v>
      </c>
      <c r="H29" s="550">
        <v>75</v>
      </c>
      <c r="I29" s="552">
        <v>69</v>
      </c>
      <c r="J29" s="260">
        <v>20</v>
      </c>
      <c r="K29" s="263">
        <v>28.985507246376812</v>
      </c>
    </row>
    <row r="30" spans="1:11" s="157" customFormat="1" ht="13.5" customHeight="1" x14ac:dyDescent="0.2">
      <c r="A30" s="256">
        <v>24</v>
      </c>
      <c r="B30" s="257" t="s">
        <v>243</v>
      </c>
      <c r="C30" s="258"/>
      <c r="D30" s="259">
        <v>0.11176809922122873</v>
      </c>
      <c r="E30" s="551">
        <v>31</v>
      </c>
      <c r="F30" s="550">
        <v>31</v>
      </c>
      <c r="G30" s="550">
        <v>34</v>
      </c>
      <c r="H30" s="550">
        <v>34</v>
      </c>
      <c r="I30" s="552">
        <v>29</v>
      </c>
      <c r="J30" s="260">
        <v>2</v>
      </c>
      <c r="K30" s="263">
        <v>6.8965517241379306</v>
      </c>
    </row>
    <row r="31" spans="1:11" s="157" customFormat="1" ht="13.5" customHeight="1" x14ac:dyDescent="0.2">
      <c r="A31" s="256">
        <v>25</v>
      </c>
      <c r="B31" s="257" t="s">
        <v>244</v>
      </c>
      <c r="C31" s="258"/>
      <c r="D31" s="259">
        <v>0.48673204499567352</v>
      </c>
      <c r="E31" s="260">
        <v>135</v>
      </c>
      <c r="F31" s="261">
        <v>142</v>
      </c>
      <c r="G31" s="261">
        <v>140</v>
      </c>
      <c r="H31" s="261">
        <v>140</v>
      </c>
      <c r="I31" s="262">
        <v>143</v>
      </c>
      <c r="J31" s="260">
        <v>-8</v>
      </c>
      <c r="K31" s="263">
        <v>-5.5944055944055942</v>
      </c>
    </row>
    <row r="32" spans="1:11" s="157" customFormat="1" ht="13.5" customHeight="1" x14ac:dyDescent="0.2">
      <c r="A32" s="256">
        <v>26</v>
      </c>
      <c r="B32" s="257" t="s">
        <v>245</v>
      </c>
      <c r="C32" s="258"/>
      <c r="D32" s="259">
        <v>0.63094894721661376</v>
      </c>
      <c r="E32" s="260">
        <v>175</v>
      </c>
      <c r="F32" s="261">
        <v>182</v>
      </c>
      <c r="G32" s="261">
        <v>173</v>
      </c>
      <c r="H32" s="261">
        <v>160</v>
      </c>
      <c r="I32" s="262">
        <v>180</v>
      </c>
      <c r="J32" s="260">
        <v>-5</v>
      </c>
      <c r="K32" s="263">
        <v>-2.7777777777777777</v>
      </c>
    </row>
    <row r="33" spans="1:11" s="157" customFormat="1" ht="13.5" customHeight="1" x14ac:dyDescent="0.2">
      <c r="A33" s="256">
        <v>27</v>
      </c>
      <c r="B33" s="257" t="s">
        <v>246</v>
      </c>
      <c r="C33" s="258"/>
      <c r="D33" s="259">
        <v>0.2451687337755985</v>
      </c>
      <c r="E33" s="551">
        <v>68</v>
      </c>
      <c r="F33" s="550">
        <v>80</v>
      </c>
      <c r="G33" s="550">
        <v>73</v>
      </c>
      <c r="H33" s="550">
        <v>80</v>
      </c>
      <c r="I33" s="552">
        <v>78</v>
      </c>
      <c r="J33" s="260">
        <v>-10</v>
      </c>
      <c r="K33" s="263">
        <v>-12.820512820512821</v>
      </c>
    </row>
    <row r="34" spans="1:11" s="157" customFormat="1" ht="13.5" customHeight="1" x14ac:dyDescent="0.2">
      <c r="A34" s="256">
        <v>28</v>
      </c>
      <c r="B34" s="257" t="s">
        <v>247</v>
      </c>
      <c r="C34" s="258"/>
      <c r="D34" s="259">
        <v>9.7346408999134701E-2</v>
      </c>
      <c r="E34" s="551">
        <v>27</v>
      </c>
      <c r="F34" s="550">
        <v>33</v>
      </c>
      <c r="G34" s="550">
        <v>33</v>
      </c>
      <c r="H34" s="550">
        <v>33</v>
      </c>
      <c r="I34" s="552">
        <v>32</v>
      </c>
      <c r="J34" s="260">
        <v>-5</v>
      </c>
      <c r="K34" s="263">
        <v>-15.625</v>
      </c>
    </row>
    <row r="35" spans="1:11" s="157" customFormat="1" ht="13.5" customHeight="1" x14ac:dyDescent="0.2">
      <c r="A35" s="256">
        <v>29</v>
      </c>
      <c r="B35" s="257" t="s">
        <v>248</v>
      </c>
      <c r="C35" s="258"/>
      <c r="D35" s="259">
        <v>2.8663109316411886</v>
      </c>
      <c r="E35" s="260">
        <v>795</v>
      </c>
      <c r="F35" s="261">
        <v>801</v>
      </c>
      <c r="G35" s="261">
        <v>796</v>
      </c>
      <c r="H35" s="261">
        <v>778</v>
      </c>
      <c r="I35" s="262">
        <v>725</v>
      </c>
      <c r="J35" s="260">
        <v>70</v>
      </c>
      <c r="K35" s="263">
        <v>9.6551724137931032</v>
      </c>
    </row>
    <row r="36" spans="1:11" s="157" customFormat="1" ht="13.5" customHeight="1" x14ac:dyDescent="0.2">
      <c r="A36" s="256" t="s">
        <v>249</v>
      </c>
      <c r="B36" s="257" t="s">
        <v>250</v>
      </c>
      <c r="C36" s="258"/>
      <c r="D36" s="259">
        <v>0.25598500144216901</v>
      </c>
      <c r="E36" s="551">
        <v>71</v>
      </c>
      <c r="F36" s="550">
        <v>67</v>
      </c>
      <c r="G36" s="550">
        <v>73</v>
      </c>
      <c r="H36" s="550">
        <v>52</v>
      </c>
      <c r="I36" s="552">
        <v>50</v>
      </c>
      <c r="J36" s="260">
        <v>21</v>
      </c>
      <c r="K36" s="263">
        <v>42</v>
      </c>
    </row>
    <row r="37" spans="1:11" s="157" customFormat="1" ht="13.5" customHeight="1" x14ac:dyDescent="0.2">
      <c r="A37" s="256" t="s">
        <v>251</v>
      </c>
      <c r="B37" s="257" t="s">
        <v>252</v>
      </c>
      <c r="C37" s="258"/>
      <c r="D37" s="259">
        <v>2.5778771271993079</v>
      </c>
      <c r="E37" s="260">
        <v>715</v>
      </c>
      <c r="F37" s="261">
        <v>721</v>
      </c>
      <c r="G37" s="261">
        <v>717</v>
      </c>
      <c r="H37" s="261">
        <v>719</v>
      </c>
      <c r="I37" s="262">
        <v>668</v>
      </c>
      <c r="J37" s="260">
        <v>47</v>
      </c>
      <c r="K37" s="263">
        <v>7.0359281437125745</v>
      </c>
    </row>
    <row r="38" spans="1:11" s="157" customFormat="1" ht="13.5" customHeight="1" x14ac:dyDescent="0.2">
      <c r="A38" s="256">
        <v>31</v>
      </c>
      <c r="B38" s="257" t="s">
        <v>253</v>
      </c>
      <c r="C38" s="258"/>
      <c r="D38" s="259">
        <v>0.10816267666570523</v>
      </c>
      <c r="E38" s="551">
        <v>30</v>
      </c>
      <c r="F38" s="550">
        <v>29</v>
      </c>
      <c r="G38" s="550">
        <v>32</v>
      </c>
      <c r="H38" s="550">
        <v>31</v>
      </c>
      <c r="I38" s="552">
        <v>32</v>
      </c>
      <c r="J38" s="260">
        <v>-2</v>
      </c>
      <c r="K38" s="263">
        <v>-6.25</v>
      </c>
    </row>
    <row r="39" spans="1:11" s="157" customFormat="1" ht="13.5" customHeight="1" x14ac:dyDescent="0.2">
      <c r="A39" s="256">
        <v>32</v>
      </c>
      <c r="B39" s="257" t="s">
        <v>254</v>
      </c>
      <c r="C39" s="258"/>
      <c r="D39" s="259">
        <v>0.1946928179982694</v>
      </c>
      <c r="E39" s="551">
        <v>54</v>
      </c>
      <c r="F39" s="550">
        <v>61</v>
      </c>
      <c r="G39" s="550">
        <v>67</v>
      </c>
      <c r="H39" s="550">
        <v>69</v>
      </c>
      <c r="I39" s="552">
        <v>59</v>
      </c>
      <c r="J39" s="260">
        <v>-5</v>
      </c>
      <c r="K39" s="263">
        <v>-8.4745762711864412</v>
      </c>
    </row>
    <row r="40" spans="1:11" s="157" customFormat="1" ht="13.5" customHeight="1" x14ac:dyDescent="0.2">
      <c r="A40" s="256">
        <v>33</v>
      </c>
      <c r="B40" s="257" t="s">
        <v>255</v>
      </c>
      <c r="C40" s="258"/>
      <c r="D40" s="259">
        <v>0.27401211421978655</v>
      </c>
      <c r="E40" s="551">
        <v>76</v>
      </c>
      <c r="F40" s="550">
        <v>77</v>
      </c>
      <c r="G40" s="550">
        <v>72</v>
      </c>
      <c r="H40" s="550">
        <v>69</v>
      </c>
      <c r="I40" s="552">
        <v>65</v>
      </c>
      <c r="J40" s="260">
        <v>11</v>
      </c>
      <c r="K40" s="263">
        <v>16.923076923076923</v>
      </c>
    </row>
    <row r="41" spans="1:11" s="157" customFormat="1" ht="13.5" customHeight="1" x14ac:dyDescent="0.2">
      <c r="A41" s="256">
        <v>34</v>
      </c>
      <c r="B41" s="257" t="s">
        <v>256</v>
      </c>
      <c r="C41" s="258"/>
      <c r="D41" s="259">
        <v>2.8230458609749061</v>
      </c>
      <c r="E41" s="260">
        <v>783</v>
      </c>
      <c r="F41" s="261">
        <v>799</v>
      </c>
      <c r="G41" s="261">
        <v>796</v>
      </c>
      <c r="H41" s="261">
        <v>788</v>
      </c>
      <c r="I41" s="262">
        <v>769</v>
      </c>
      <c r="J41" s="260">
        <v>14</v>
      </c>
      <c r="K41" s="263">
        <v>1.8205461638491547</v>
      </c>
    </row>
    <row r="42" spans="1:11" s="157" customFormat="1" ht="13.5" customHeight="1" x14ac:dyDescent="0.2">
      <c r="A42" s="256">
        <v>41</v>
      </c>
      <c r="B42" s="257" t="s">
        <v>257</v>
      </c>
      <c r="C42" s="258"/>
      <c r="D42" s="259">
        <v>0.41462359388520337</v>
      </c>
      <c r="E42" s="260">
        <v>115</v>
      </c>
      <c r="F42" s="261">
        <v>109</v>
      </c>
      <c r="G42" s="261">
        <v>105</v>
      </c>
      <c r="H42" s="550">
        <v>99</v>
      </c>
      <c r="I42" s="262">
        <v>102</v>
      </c>
      <c r="J42" s="260">
        <v>13</v>
      </c>
      <c r="K42" s="263">
        <v>12.745098039215685</v>
      </c>
    </row>
    <row r="43" spans="1:11" s="157" customFormat="1" ht="13.5" customHeight="1" x14ac:dyDescent="0.2">
      <c r="A43" s="256">
        <v>42</v>
      </c>
      <c r="B43" s="257" t="s">
        <v>258</v>
      </c>
      <c r="C43" s="258"/>
      <c r="D43" s="259">
        <v>1.442169022209403E-2</v>
      </c>
      <c r="E43" s="551">
        <v>4</v>
      </c>
      <c r="F43" s="550">
        <v>4</v>
      </c>
      <c r="G43" s="550">
        <v>3</v>
      </c>
      <c r="H43" s="550">
        <v>4</v>
      </c>
      <c r="I43" s="552">
        <v>3</v>
      </c>
      <c r="J43" s="260">
        <v>1</v>
      </c>
      <c r="K43" s="263">
        <v>33.333333333333336</v>
      </c>
    </row>
    <row r="44" spans="1:11" s="157" customFormat="1" ht="13.5" customHeight="1" x14ac:dyDescent="0.2">
      <c r="A44" s="256">
        <v>43</v>
      </c>
      <c r="B44" s="257" t="s">
        <v>259</v>
      </c>
      <c r="C44" s="258"/>
      <c r="D44" s="259">
        <v>0.47231035477357947</v>
      </c>
      <c r="E44" s="260">
        <v>131</v>
      </c>
      <c r="F44" s="261">
        <v>124</v>
      </c>
      <c r="G44" s="261">
        <v>121</v>
      </c>
      <c r="H44" s="261">
        <v>124</v>
      </c>
      <c r="I44" s="262">
        <v>125</v>
      </c>
      <c r="J44" s="260">
        <v>6</v>
      </c>
      <c r="K44" s="263">
        <v>4.8</v>
      </c>
    </row>
    <row r="45" spans="1:11" s="157" customFormat="1" ht="13.5" customHeight="1" x14ac:dyDescent="0.2">
      <c r="A45" s="256">
        <v>51</v>
      </c>
      <c r="B45" s="257" t="s">
        <v>260</v>
      </c>
      <c r="C45" s="258"/>
      <c r="D45" s="259">
        <v>3.6450822036342658</v>
      </c>
      <c r="E45" s="260">
        <v>1011</v>
      </c>
      <c r="F45" s="261">
        <v>1305</v>
      </c>
      <c r="G45" s="261">
        <v>1322</v>
      </c>
      <c r="H45" s="261">
        <v>1360</v>
      </c>
      <c r="I45" s="262">
        <v>1356</v>
      </c>
      <c r="J45" s="260">
        <v>-345</v>
      </c>
      <c r="K45" s="263">
        <v>-25.442477876106196</v>
      </c>
    </row>
    <row r="46" spans="1:11" s="157" customFormat="1" ht="13.5" customHeight="1" x14ac:dyDescent="0.2">
      <c r="A46" s="256" t="s">
        <v>261</v>
      </c>
      <c r="B46" s="257" t="s">
        <v>262</v>
      </c>
      <c r="C46" s="258"/>
      <c r="D46" s="259">
        <v>3.2088260744159216</v>
      </c>
      <c r="E46" s="260">
        <v>890</v>
      </c>
      <c r="F46" s="261">
        <v>1192</v>
      </c>
      <c r="G46" s="261">
        <v>1212</v>
      </c>
      <c r="H46" s="261">
        <v>1261</v>
      </c>
      <c r="I46" s="262">
        <v>1248</v>
      </c>
      <c r="J46" s="260">
        <v>-358</v>
      </c>
      <c r="K46" s="263">
        <v>-28.685897435897434</v>
      </c>
    </row>
    <row r="47" spans="1:11" s="157" customFormat="1" ht="13.5" customHeight="1" x14ac:dyDescent="0.2">
      <c r="A47" s="256"/>
      <c r="B47" s="257" t="s">
        <v>263</v>
      </c>
      <c r="C47" s="258"/>
      <c r="D47" s="259">
        <v>2.3435246610902798</v>
      </c>
      <c r="E47" s="260">
        <v>650</v>
      </c>
      <c r="F47" s="261">
        <v>942</v>
      </c>
      <c r="G47" s="261">
        <v>990</v>
      </c>
      <c r="H47" s="261">
        <v>1022</v>
      </c>
      <c r="I47" s="262">
        <v>1006</v>
      </c>
      <c r="J47" s="260">
        <v>-356</v>
      </c>
      <c r="K47" s="263">
        <v>-35.387673956262425</v>
      </c>
    </row>
    <row r="48" spans="1:11" s="157" customFormat="1" ht="13.5" customHeight="1" x14ac:dyDescent="0.2">
      <c r="A48" s="256">
        <v>52</v>
      </c>
      <c r="B48" s="257" t="s">
        <v>264</v>
      </c>
      <c r="C48" s="258"/>
      <c r="D48" s="259">
        <v>5.9453417940582636</v>
      </c>
      <c r="E48" s="260">
        <v>1649</v>
      </c>
      <c r="F48" s="261">
        <v>1731</v>
      </c>
      <c r="G48" s="261">
        <v>1747</v>
      </c>
      <c r="H48" s="261">
        <v>1775</v>
      </c>
      <c r="I48" s="262">
        <v>1785</v>
      </c>
      <c r="J48" s="260">
        <v>-136</v>
      </c>
      <c r="K48" s="263">
        <v>-7.6190476190476186</v>
      </c>
    </row>
    <row r="49" spans="1:11" s="157" customFormat="1" ht="13.5" customHeight="1" x14ac:dyDescent="0.2">
      <c r="A49" s="256" t="s">
        <v>265</v>
      </c>
      <c r="B49" s="257" t="s">
        <v>266</v>
      </c>
      <c r="C49" s="258"/>
      <c r="D49" s="259">
        <v>5.8948658782809344</v>
      </c>
      <c r="E49" s="260">
        <v>1635</v>
      </c>
      <c r="F49" s="261">
        <v>1717</v>
      </c>
      <c r="G49" s="261">
        <v>1732</v>
      </c>
      <c r="H49" s="261">
        <v>1759</v>
      </c>
      <c r="I49" s="262">
        <v>1764</v>
      </c>
      <c r="J49" s="260">
        <v>-129</v>
      </c>
      <c r="K49" s="263">
        <v>-7.3129251700680271</v>
      </c>
    </row>
    <row r="50" spans="1:11" s="157" customFormat="1" ht="13.5" customHeight="1" x14ac:dyDescent="0.2">
      <c r="A50" s="256">
        <v>53</v>
      </c>
      <c r="B50" s="257" t="s">
        <v>267</v>
      </c>
      <c r="C50" s="258"/>
      <c r="D50" s="259">
        <v>3.3386212864147677</v>
      </c>
      <c r="E50" s="260">
        <v>926</v>
      </c>
      <c r="F50" s="261">
        <v>907</v>
      </c>
      <c r="G50" s="261">
        <v>902</v>
      </c>
      <c r="H50" s="261">
        <v>917</v>
      </c>
      <c r="I50" s="262">
        <v>893</v>
      </c>
      <c r="J50" s="260">
        <v>33</v>
      </c>
      <c r="K50" s="263">
        <v>3.6954087346024638</v>
      </c>
    </row>
    <row r="51" spans="1:11" s="157" customFormat="1" ht="13.5" customHeight="1" x14ac:dyDescent="0.2">
      <c r="A51" s="256" t="s">
        <v>268</v>
      </c>
      <c r="B51" s="257" t="s">
        <v>269</v>
      </c>
      <c r="C51" s="258"/>
      <c r="D51" s="259">
        <v>3.3241995961926736</v>
      </c>
      <c r="E51" s="260">
        <v>922</v>
      </c>
      <c r="F51" s="261">
        <v>903</v>
      </c>
      <c r="G51" s="261">
        <v>898</v>
      </c>
      <c r="H51" s="261">
        <v>913</v>
      </c>
      <c r="I51" s="262">
        <v>889</v>
      </c>
      <c r="J51" s="260">
        <v>33</v>
      </c>
      <c r="K51" s="263">
        <v>3.7120359955005626</v>
      </c>
    </row>
    <row r="52" spans="1:11" s="157" customFormat="1" ht="13.5" customHeight="1" x14ac:dyDescent="0.2">
      <c r="A52" s="256">
        <v>54</v>
      </c>
      <c r="B52" s="257" t="s">
        <v>270</v>
      </c>
      <c r="C52" s="258"/>
      <c r="D52" s="259">
        <v>10.041101817132969</v>
      </c>
      <c r="E52" s="260">
        <v>2785</v>
      </c>
      <c r="F52" s="261">
        <v>2818</v>
      </c>
      <c r="G52" s="261">
        <v>2798</v>
      </c>
      <c r="H52" s="261">
        <v>2683</v>
      </c>
      <c r="I52" s="262">
        <v>2513</v>
      </c>
      <c r="J52" s="260">
        <v>272</v>
      </c>
      <c r="K52" s="263">
        <v>10.823716673298845</v>
      </c>
    </row>
    <row r="53" spans="1:11" s="157" customFormat="1" ht="13.5" customHeight="1" x14ac:dyDescent="0.2">
      <c r="A53" s="256">
        <v>61</v>
      </c>
      <c r="B53" s="257" t="s">
        <v>271</v>
      </c>
      <c r="C53" s="258"/>
      <c r="D53" s="259">
        <v>0.76074415921546001</v>
      </c>
      <c r="E53" s="260">
        <v>211</v>
      </c>
      <c r="F53" s="261">
        <v>199</v>
      </c>
      <c r="G53" s="261">
        <v>197</v>
      </c>
      <c r="H53" s="261">
        <v>195</v>
      </c>
      <c r="I53" s="262">
        <v>216</v>
      </c>
      <c r="J53" s="260">
        <v>-5</v>
      </c>
      <c r="K53" s="263">
        <v>-2.3148148148148149</v>
      </c>
    </row>
    <row r="54" spans="1:11" s="157" customFormat="1" ht="13.5" customHeight="1" x14ac:dyDescent="0.2">
      <c r="A54" s="256">
        <v>62</v>
      </c>
      <c r="B54" s="257" t="s">
        <v>272</v>
      </c>
      <c r="C54" s="258"/>
      <c r="D54" s="259">
        <v>10.297086818575137</v>
      </c>
      <c r="E54" s="260">
        <v>2856</v>
      </c>
      <c r="F54" s="261">
        <v>3108</v>
      </c>
      <c r="G54" s="261">
        <v>2994</v>
      </c>
      <c r="H54" s="261">
        <v>2988</v>
      </c>
      <c r="I54" s="262">
        <v>2988</v>
      </c>
      <c r="J54" s="260">
        <v>-132</v>
      </c>
      <c r="K54" s="263">
        <v>-4.4176706827309236</v>
      </c>
    </row>
    <row r="55" spans="1:11" s="157" customFormat="1" ht="13.5" customHeight="1" x14ac:dyDescent="0.2">
      <c r="A55" s="256">
        <v>63</v>
      </c>
      <c r="B55" s="257" t="s">
        <v>273</v>
      </c>
      <c r="C55" s="258"/>
      <c r="D55" s="259">
        <v>16.31453706374387</v>
      </c>
      <c r="E55" s="260">
        <v>4525</v>
      </c>
      <c r="F55" s="261">
        <v>4584</v>
      </c>
      <c r="G55" s="261">
        <v>4555</v>
      </c>
      <c r="H55" s="261">
        <v>4651</v>
      </c>
      <c r="I55" s="262">
        <v>4231</v>
      </c>
      <c r="J55" s="260">
        <v>294</v>
      </c>
      <c r="K55" s="263">
        <v>6.9487118884424488</v>
      </c>
    </row>
    <row r="56" spans="1:11" s="157" customFormat="1" ht="13.5" customHeight="1" x14ac:dyDescent="0.2">
      <c r="A56" s="256" t="s">
        <v>274</v>
      </c>
      <c r="B56" s="257" t="s">
        <v>275</v>
      </c>
      <c r="C56" s="258"/>
      <c r="D56" s="259">
        <v>0.73190077877127202</v>
      </c>
      <c r="E56" s="260">
        <v>203</v>
      </c>
      <c r="F56" s="261">
        <v>208</v>
      </c>
      <c r="G56" s="261">
        <v>208</v>
      </c>
      <c r="H56" s="261">
        <v>208</v>
      </c>
      <c r="I56" s="262">
        <v>193</v>
      </c>
      <c r="J56" s="260">
        <v>10</v>
      </c>
      <c r="K56" s="263">
        <v>5.1813471502590671</v>
      </c>
    </row>
    <row r="57" spans="1:11" s="157" customFormat="1" ht="13.5" customHeight="1" x14ac:dyDescent="0.2">
      <c r="A57" s="256" t="s">
        <v>276</v>
      </c>
      <c r="B57" s="257" t="s">
        <v>277</v>
      </c>
      <c r="C57" s="258"/>
      <c r="D57" s="259">
        <v>14.58753965964811</v>
      </c>
      <c r="E57" s="260">
        <v>4046</v>
      </c>
      <c r="F57" s="261">
        <v>4104</v>
      </c>
      <c r="G57" s="261">
        <v>4092</v>
      </c>
      <c r="H57" s="261">
        <v>4139</v>
      </c>
      <c r="I57" s="262">
        <v>3810</v>
      </c>
      <c r="J57" s="260">
        <v>236</v>
      </c>
      <c r="K57" s="263">
        <v>6.1942257217847771</v>
      </c>
    </row>
    <row r="58" spans="1:11" s="157" customFormat="1" ht="13.5" customHeight="1" x14ac:dyDescent="0.2">
      <c r="A58" s="256">
        <v>71</v>
      </c>
      <c r="B58" s="257" t="s">
        <v>278</v>
      </c>
      <c r="C58" s="258"/>
      <c r="D58" s="259">
        <v>11.317421401788289</v>
      </c>
      <c r="E58" s="260">
        <v>3139</v>
      </c>
      <c r="F58" s="261">
        <v>3167</v>
      </c>
      <c r="G58" s="261">
        <v>3129</v>
      </c>
      <c r="H58" s="261">
        <v>3088</v>
      </c>
      <c r="I58" s="262">
        <v>3036</v>
      </c>
      <c r="J58" s="260">
        <v>103</v>
      </c>
      <c r="K58" s="263">
        <v>3.3926218708827403</v>
      </c>
    </row>
    <row r="59" spans="1:11" s="157" customFormat="1" ht="13.5" customHeight="1" x14ac:dyDescent="0.2">
      <c r="A59" s="256" t="s">
        <v>279</v>
      </c>
      <c r="B59" s="257" t="s">
        <v>280</v>
      </c>
      <c r="C59" s="258"/>
      <c r="D59" s="259">
        <v>0.86530141332564181</v>
      </c>
      <c r="E59" s="260">
        <v>240</v>
      </c>
      <c r="F59" s="261">
        <v>245</v>
      </c>
      <c r="G59" s="261">
        <v>264</v>
      </c>
      <c r="H59" s="261">
        <v>241</v>
      </c>
      <c r="I59" s="262">
        <v>243</v>
      </c>
      <c r="J59" s="260">
        <v>-3</v>
      </c>
      <c r="K59" s="263">
        <v>-1.2345679012345678</v>
      </c>
    </row>
    <row r="60" spans="1:11" s="157" customFormat="1" ht="13.5" customHeight="1" x14ac:dyDescent="0.2">
      <c r="A60" s="256" t="s">
        <v>281</v>
      </c>
      <c r="B60" s="257" t="s">
        <v>282</v>
      </c>
      <c r="C60" s="258"/>
      <c r="D60" s="259">
        <v>9.9113066051341221</v>
      </c>
      <c r="E60" s="260">
        <v>2749</v>
      </c>
      <c r="F60" s="261">
        <v>2759</v>
      </c>
      <c r="G60" s="261">
        <v>2708</v>
      </c>
      <c r="H60" s="261">
        <v>2700</v>
      </c>
      <c r="I60" s="262">
        <v>2640</v>
      </c>
      <c r="J60" s="260">
        <v>109</v>
      </c>
      <c r="K60" s="263">
        <v>4.1287878787878789</v>
      </c>
    </row>
    <row r="61" spans="1:11" s="157" customFormat="1" ht="13.5" customHeight="1" x14ac:dyDescent="0.2">
      <c r="A61" s="256">
        <v>72</v>
      </c>
      <c r="B61" s="257" t="s">
        <v>283</v>
      </c>
      <c r="C61" s="258"/>
      <c r="D61" s="259">
        <v>1.1032593019901933</v>
      </c>
      <c r="E61" s="260">
        <v>306</v>
      </c>
      <c r="F61" s="261">
        <v>314</v>
      </c>
      <c r="G61" s="261">
        <v>305</v>
      </c>
      <c r="H61" s="261">
        <v>311</v>
      </c>
      <c r="I61" s="262">
        <v>312</v>
      </c>
      <c r="J61" s="260">
        <v>-6</v>
      </c>
      <c r="K61" s="263">
        <v>-1.9230769230769231</v>
      </c>
    </row>
    <row r="62" spans="1:11" s="157" customFormat="1" ht="13.5" customHeight="1" x14ac:dyDescent="0.2">
      <c r="A62" s="256" t="s">
        <v>284</v>
      </c>
      <c r="B62" s="257" t="s">
        <v>285</v>
      </c>
      <c r="C62" s="258"/>
      <c r="D62" s="259">
        <v>0.16224401499855784</v>
      </c>
      <c r="E62" s="551">
        <v>45</v>
      </c>
      <c r="F62" s="550">
        <v>47</v>
      </c>
      <c r="G62" s="550">
        <v>43</v>
      </c>
      <c r="H62" s="550">
        <v>47</v>
      </c>
      <c r="I62" s="552">
        <v>46</v>
      </c>
      <c r="J62" s="260">
        <v>-1</v>
      </c>
      <c r="K62" s="263">
        <v>-2.1739130434782608</v>
      </c>
    </row>
    <row r="63" spans="1:11" s="157" customFormat="1" ht="13.5" customHeight="1" x14ac:dyDescent="0.2">
      <c r="A63" s="256" t="s">
        <v>286</v>
      </c>
      <c r="B63" s="257" t="s">
        <v>287</v>
      </c>
      <c r="C63" s="258"/>
      <c r="D63" s="259">
        <v>0.68142486299394289</v>
      </c>
      <c r="E63" s="260">
        <v>189</v>
      </c>
      <c r="F63" s="261">
        <v>185</v>
      </c>
      <c r="G63" s="261">
        <v>185</v>
      </c>
      <c r="H63" s="261">
        <v>188</v>
      </c>
      <c r="I63" s="262">
        <v>186</v>
      </c>
      <c r="J63" s="260">
        <v>3</v>
      </c>
      <c r="K63" s="263">
        <v>1.6129032258064515</v>
      </c>
    </row>
    <row r="64" spans="1:11" s="157" customFormat="1" ht="13.5" customHeight="1" x14ac:dyDescent="0.2">
      <c r="A64" s="256">
        <v>73</v>
      </c>
      <c r="B64" s="257" t="s">
        <v>288</v>
      </c>
      <c r="C64" s="258"/>
      <c r="D64" s="259">
        <v>2.5742717046437842</v>
      </c>
      <c r="E64" s="260">
        <v>714</v>
      </c>
      <c r="F64" s="261">
        <v>711</v>
      </c>
      <c r="G64" s="261">
        <v>731</v>
      </c>
      <c r="H64" s="261">
        <v>730</v>
      </c>
      <c r="I64" s="262">
        <v>745</v>
      </c>
      <c r="J64" s="260">
        <v>-31</v>
      </c>
      <c r="K64" s="263">
        <v>-4.1610738255033555</v>
      </c>
    </row>
    <row r="65" spans="1:11" s="157" customFormat="1" ht="13.5" customHeight="1" x14ac:dyDescent="0.2">
      <c r="A65" s="256" t="s">
        <v>289</v>
      </c>
      <c r="B65" s="257" t="s">
        <v>290</v>
      </c>
      <c r="C65" s="258"/>
      <c r="D65" s="259">
        <v>2.2209402942024807</v>
      </c>
      <c r="E65" s="260">
        <v>616</v>
      </c>
      <c r="F65" s="261">
        <v>614</v>
      </c>
      <c r="G65" s="261">
        <v>634</v>
      </c>
      <c r="H65" s="261">
        <v>629</v>
      </c>
      <c r="I65" s="262">
        <v>650</v>
      </c>
      <c r="J65" s="260">
        <v>-34</v>
      </c>
      <c r="K65" s="263">
        <v>-5.2307692307692308</v>
      </c>
    </row>
    <row r="66" spans="1:11" s="157" customFormat="1" ht="13.5" customHeight="1" x14ac:dyDescent="0.2">
      <c r="A66" s="256">
        <v>81</v>
      </c>
      <c r="B66" s="257" t="s">
        <v>291</v>
      </c>
      <c r="C66" s="258"/>
      <c r="D66" s="259">
        <v>6.684453417940583</v>
      </c>
      <c r="E66" s="260">
        <v>1854</v>
      </c>
      <c r="F66" s="261">
        <v>1843</v>
      </c>
      <c r="G66" s="261">
        <v>1849</v>
      </c>
      <c r="H66" s="261">
        <v>1879</v>
      </c>
      <c r="I66" s="262">
        <v>1856</v>
      </c>
      <c r="J66" s="260">
        <v>-2</v>
      </c>
      <c r="K66" s="263">
        <v>-0.10775862068965517</v>
      </c>
    </row>
    <row r="67" spans="1:11" s="157" customFormat="1" ht="13.5" customHeight="1" x14ac:dyDescent="0.2">
      <c r="A67" s="256" t="s">
        <v>292</v>
      </c>
      <c r="B67" s="257" t="s">
        <v>293</v>
      </c>
      <c r="C67" s="258"/>
      <c r="D67" s="259">
        <v>2.4264493798673206</v>
      </c>
      <c r="E67" s="260">
        <v>673</v>
      </c>
      <c r="F67" s="261">
        <v>661</v>
      </c>
      <c r="G67" s="261">
        <v>663</v>
      </c>
      <c r="H67" s="261">
        <v>686</v>
      </c>
      <c r="I67" s="262">
        <v>698</v>
      </c>
      <c r="J67" s="260">
        <v>-25</v>
      </c>
      <c r="K67" s="263">
        <v>-3.5816618911174785</v>
      </c>
    </row>
    <row r="68" spans="1:11" s="157" customFormat="1" ht="13.5" customHeight="1" x14ac:dyDescent="0.2">
      <c r="A68" s="256" t="s">
        <v>294</v>
      </c>
      <c r="B68" s="257" t="s">
        <v>295</v>
      </c>
      <c r="C68" s="258"/>
      <c r="D68" s="259">
        <v>2.8951543120853764</v>
      </c>
      <c r="E68" s="260">
        <v>803</v>
      </c>
      <c r="F68" s="261">
        <v>807</v>
      </c>
      <c r="G68" s="261">
        <v>810</v>
      </c>
      <c r="H68" s="261">
        <v>811</v>
      </c>
      <c r="I68" s="262">
        <v>791</v>
      </c>
      <c r="J68" s="260">
        <v>12</v>
      </c>
      <c r="K68" s="263">
        <v>1.5170670037926675</v>
      </c>
    </row>
    <row r="69" spans="1:11" s="157" customFormat="1" ht="13.5" customHeight="1" x14ac:dyDescent="0.2">
      <c r="A69" s="256" t="s">
        <v>296</v>
      </c>
      <c r="B69" s="257" t="s">
        <v>297</v>
      </c>
      <c r="C69" s="258"/>
      <c r="D69" s="259">
        <v>0.19829824055379291</v>
      </c>
      <c r="E69" s="551">
        <v>55</v>
      </c>
      <c r="F69" s="550">
        <v>51</v>
      </c>
      <c r="G69" s="550">
        <v>55</v>
      </c>
      <c r="H69" s="550">
        <v>52</v>
      </c>
      <c r="I69" s="552">
        <v>51</v>
      </c>
      <c r="J69" s="260">
        <v>4</v>
      </c>
      <c r="K69" s="263">
        <v>7.8431372549019605</v>
      </c>
    </row>
    <row r="70" spans="1:11" s="157" customFormat="1" ht="13.5" customHeight="1" x14ac:dyDescent="0.2">
      <c r="A70" s="256" t="s">
        <v>298</v>
      </c>
      <c r="B70" s="257" t="s">
        <v>299</v>
      </c>
      <c r="C70" s="258"/>
      <c r="D70" s="259">
        <v>0.58407845399480818</v>
      </c>
      <c r="E70" s="260">
        <v>162</v>
      </c>
      <c r="F70" s="261">
        <v>167</v>
      </c>
      <c r="G70" s="261">
        <v>163</v>
      </c>
      <c r="H70" s="261">
        <v>165</v>
      </c>
      <c r="I70" s="262">
        <v>159</v>
      </c>
      <c r="J70" s="260">
        <v>3</v>
      </c>
      <c r="K70" s="263">
        <v>1.8867924528301887</v>
      </c>
    </row>
    <row r="71" spans="1:11" s="157" customFormat="1" ht="13.5" customHeight="1" x14ac:dyDescent="0.2">
      <c r="A71" s="256">
        <v>82</v>
      </c>
      <c r="B71" s="257" t="s">
        <v>300</v>
      </c>
      <c r="C71" s="258"/>
      <c r="D71" s="259">
        <v>1.9216902220940295</v>
      </c>
      <c r="E71" s="260">
        <v>533</v>
      </c>
      <c r="F71" s="261">
        <v>499</v>
      </c>
      <c r="G71" s="261">
        <v>473</v>
      </c>
      <c r="H71" s="261">
        <v>456</v>
      </c>
      <c r="I71" s="262">
        <v>465</v>
      </c>
      <c r="J71" s="260">
        <v>68</v>
      </c>
      <c r="K71" s="263">
        <v>14.623655913978494</v>
      </c>
    </row>
    <row r="72" spans="1:11" s="157" customFormat="1" ht="13.5" customHeight="1" x14ac:dyDescent="0.2">
      <c r="A72" s="256" t="s">
        <v>301</v>
      </c>
      <c r="B72" s="257" t="s">
        <v>549</v>
      </c>
      <c r="C72" s="258"/>
      <c r="D72" s="259">
        <v>0.88693394865878283</v>
      </c>
      <c r="E72" s="260">
        <v>246</v>
      </c>
      <c r="F72" s="261">
        <v>215</v>
      </c>
      <c r="G72" s="261">
        <v>205</v>
      </c>
      <c r="H72" s="261">
        <v>195</v>
      </c>
      <c r="I72" s="262">
        <v>197</v>
      </c>
      <c r="J72" s="260">
        <v>49</v>
      </c>
      <c r="K72" s="263">
        <v>24.873096446700508</v>
      </c>
    </row>
    <row r="73" spans="1:11" s="157" customFormat="1" ht="13.5" customHeight="1" x14ac:dyDescent="0.2">
      <c r="A73" s="256" t="s">
        <v>302</v>
      </c>
      <c r="B73" s="257" t="s">
        <v>303</v>
      </c>
      <c r="C73" s="258"/>
      <c r="D73" s="259">
        <v>0.65618690510527833</v>
      </c>
      <c r="E73" s="260">
        <v>182</v>
      </c>
      <c r="F73" s="261">
        <v>188</v>
      </c>
      <c r="G73" s="261">
        <v>171</v>
      </c>
      <c r="H73" s="261">
        <v>163</v>
      </c>
      <c r="I73" s="262">
        <v>169</v>
      </c>
      <c r="J73" s="260">
        <v>13</v>
      </c>
      <c r="K73" s="263">
        <v>7.6923076923076925</v>
      </c>
    </row>
    <row r="74" spans="1:11" s="157" customFormat="1" ht="13.5" customHeight="1" x14ac:dyDescent="0.2">
      <c r="A74" s="256">
        <v>83</v>
      </c>
      <c r="B74" s="257" t="s">
        <v>304</v>
      </c>
      <c r="C74" s="258"/>
      <c r="D74" s="259">
        <v>3.0970579751946929</v>
      </c>
      <c r="E74" s="260">
        <v>859</v>
      </c>
      <c r="F74" s="261">
        <v>830</v>
      </c>
      <c r="G74" s="261">
        <v>809</v>
      </c>
      <c r="H74" s="261">
        <v>793</v>
      </c>
      <c r="I74" s="262">
        <v>756</v>
      </c>
      <c r="J74" s="260">
        <v>103</v>
      </c>
      <c r="K74" s="263">
        <v>13.624338624338625</v>
      </c>
    </row>
    <row r="75" spans="1:11" s="157" customFormat="1" ht="13.5" customHeight="1" x14ac:dyDescent="0.2">
      <c r="A75" s="256" t="s">
        <v>305</v>
      </c>
      <c r="B75" s="257" t="s">
        <v>306</v>
      </c>
      <c r="C75" s="258"/>
      <c r="D75" s="259">
        <v>2.55985001442169</v>
      </c>
      <c r="E75" s="260">
        <v>710</v>
      </c>
      <c r="F75" s="261">
        <v>676</v>
      </c>
      <c r="G75" s="261">
        <v>664</v>
      </c>
      <c r="H75" s="261">
        <v>653</v>
      </c>
      <c r="I75" s="262">
        <v>626</v>
      </c>
      <c r="J75" s="260">
        <v>84</v>
      </c>
      <c r="K75" s="263">
        <v>13.418530351437699</v>
      </c>
    </row>
    <row r="76" spans="1:11" s="157" customFormat="1" ht="13.5" customHeight="1" x14ac:dyDescent="0.2">
      <c r="A76" s="256"/>
      <c r="B76" s="257" t="s">
        <v>307</v>
      </c>
      <c r="C76" s="258"/>
      <c r="D76" s="259">
        <v>1.4241419094317853</v>
      </c>
      <c r="E76" s="260">
        <v>395</v>
      </c>
      <c r="F76" s="261">
        <v>358</v>
      </c>
      <c r="G76" s="261">
        <v>343</v>
      </c>
      <c r="H76" s="261">
        <v>334</v>
      </c>
      <c r="I76" s="262">
        <v>317</v>
      </c>
      <c r="J76" s="260">
        <v>78</v>
      </c>
      <c r="K76" s="263">
        <v>24.605678233438486</v>
      </c>
    </row>
    <row r="77" spans="1:11" s="157" customFormat="1" ht="13.5" customHeight="1" x14ac:dyDescent="0.2">
      <c r="A77" s="256">
        <v>84</v>
      </c>
      <c r="B77" s="257" t="s">
        <v>308</v>
      </c>
      <c r="C77" s="258"/>
      <c r="D77" s="259">
        <v>7.2324776463801559</v>
      </c>
      <c r="E77" s="260">
        <v>2006</v>
      </c>
      <c r="F77" s="261">
        <v>2115</v>
      </c>
      <c r="G77" s="261">
        <v>1869</v>
      </c>
      <c r="H77" s="261">
        <v>2162</v>
      </c>
      <c r="I77" s="262">
        <v>1870</v>
      </c>
      <c r="J77" s="260">
        <v>136</v>
      </c>
      <c r="K77" s="263">
        <v>7.2727272727272725</v>
      </c>
    </row>
    <row r="78" spans="1:11" s="157" customFormat="1" ht="13.5" customHeight="1" x14ac:dyDescent="0.2">
      <c r="A78" s="256" t="s">
        <v>309</v>
      </c>
      <c r="B78" s="257" t="s">
        <v>310</v>
      </c>
      <c r="C78" s="258"/>
      <c r="D78" s="259">
        <v>0.43986155177386788</v>
      </c>
      <c r="E78" s="260">
        <v>122</v>
      </c>
      <c r="F78" s="261">
        <v>130</v>
      </c>
      <c r="G78" s="261">
        <v>107</v>
      </c>
      <c r="H78" s="261">
        <v>111</v>
      </c>
      <c r="I78" s="262">
        <v>112</v>
      </c>
      <c r="J78" s="260">
        <v>10</v>
      </c>
      <c r="K78" s="263">
        <v>8.9285714285714288</v>
      </c>
    </row>
    <row r="79" spans="1:11" s="157" customFormat="1" ht="13.5" customHeight="1" x14ac:dyDescent="0.2">
      <c r="A79" s="256" t="s">
        <v>311</v>
      </c>
      <c r="B79" s="257" t="s">
        <v>312</v>
      </c>
      <c r="C79" s="258"/>
      <c r="D79" s="259">
        <v>7.2108451110470151E-2</v>
      </c>
      <c r="E79" s="551">
        <v>20</v>
      </c>
      <c r="F79" s="550">
        <v>19</v>
      </c>
      <c r="G79" s="550">
        <v>18</v>
      </c>
      <c r="H79" s="550">
        <v>25</v>
      </c>
      <c r="I79" s="552">
        <v>23</v>
      </c>
      <c r="J79" s="260">
        <v>-3</v>
      </c>
      <c r="K79" s="263">
        <v>-13.043478260869565</v>
      </c>
    </row>
    <row r="80" spans="1:11" s="296" customFormat="1" ht="13.5" customHeight="1" x14ac:dyDescent="0.2">
      <c r="A80" s="256" t="s">
        <v>313</v>
      </c>
      <c r="B80" s="257" t="s">
        <v>314</v>
      </c>
      <c r="C80" s="258"/>
      <c r="D80" s="259">
        <v>5.3576579175079315</v>
      </c>
      <c r="E80" s="260">
        <v>1486</v>
      </c>
      <c r="F80" s="261">
        <v>1579</v>
      </c>
      <c r="G80" s="261">
        <v>1345</v>
      </c>
      <c r="H80" s="261">
        <v>1663</v>
      </c>
      <c r="I80" s="262">
        <v>1381</v>
      </c>
      <c r="J80" s="260">
        <v>105</v>
      </c>
      <c r="K80" s="263">
        <v>7.6031860970311369</v>
      </c>
    </row>
    <row r="81" spans="1:11" s="296" customFormat="1" ht="13.5" customHeight="1" x14ac:dyDescent="0.2">
      <c r="A81" s="256">
        <v>91</v>
      </c>
      <c r="B81" s="257" t="s">
        <v>315</v>
      </c>
      <c r="C81" s="258"/>
      <c r="D81" s="259">
        <v>0.18748197288722238</v>
      </c>
      <c r="E81" s="551">
        <v>52</v>
      </c>
      <c r="F81" s="550">
        <v>58</v>
      </c>
      <c r="G81" s="550">
        <v>60</v>
      </c>
      <c r="H81" s="550">
        <v>68</v>
      </c>
      <c r="I81" s="552">
        <v>83</v>
      </c>
      <c r="J81" s="260">
        <v>-31</v>
      </c>
      <c r="K81" s="263">
        <v>-37.349397590361448</v>
      </c>
    </row>
    <row r="82" spans="1:11" s="257" customFormat="1" ht="13.5" customHeight="1" x14ac:dyDescent="0.2">
      <c r="A82" s="256">
        <v>92</v>
      </c>
      <c r="B82" s="257" t="s">
        <v>316</v>
      </c>
      <c r="C82" s="258"/>
      <c r="D82" s="259">
        <v>1.2979521199884627</v>
      </c>
      <c r="E82" s="260">
        <v>360</v>
      </c>
      <c r="F82" s="261">
        <v>376</v>
      </c>
      <c r="G82" s="261">
        <v>350</v>
      </c>
      <c r="H82" s="261">
        <v>356</v>
      </c>
      <c r="I82" s="262">
        <v>410</v>
      </c>
      <c r="J82" s="260">
        <v>-50</v>
      </c>
      <c r="K82" s="263">
        <v>-12.195121951219512</v>
      </c>
    </row>
    <row r="83" spans="1:11" s="257" customFormat="1" ht="13.5" customHeight="1" x14ac:dyDescent="0.2">
      <c r="A83" s="256">
        <v>93</v>
      </c>
      <c r="B83" s="257" t="s">
        <v>317</v>
      </c>
      <c r="C83" s="258"/>
      <c r="D83" s="259">
        <v>7.9319296221517163E-2</v>
      </c>
      <c r="E83" s="551">
        <v>22</v>
      </c>
      <c r="F83" s="550">
        <v>22</v>
      </c>
      <c r="G83" s="550">
        <v>24</v>
      </c>
      <c r="H83" s="550">
        <v>26</v>
      </c>
      <c r="I83" s="552">
        <v>25</v>
      </c>
      <c r="J83" s="260">
        <v>-3</v>
      </c>
      <c r="K83" s="263">
        <v>-12</v>
      </c>
    </row>
    <row r="84" spans="1:11" s="257" customFormat="1" ht="13.5" customHeight="1" x14ac:dyDescent="0.2">
      <c r="A84" s="256">
        <v>94</v>
      </c>
      <c r="B84" s="257" t="s">
        <v>318</v>
      </c>
      <c r="C84" s="258"/>
      <c r="D84" s="259">
        <v>1.3448226132102683</v>
      </c>
      <c r="E84" s="260">
        <v>373</v>
      </c>
      <c r="F84" s="261">
        <v>391</v>
      </c>
      <c r="G84" s="261">
        <v>390</v>
      </c>
      <c r="H84" s="261">
        <v>401</v>
      </c>
      <c r="I84" s="262">
        <v>384</v>
      </c>
      <c r="J84" s="260">
        <v>-11</v>
      </c>
      <c r="K84" s="263">
        <v>-2.8645833333333335</v>
      </c>
    </row>
    <row r="85" spans="1:11" s="257" customFormat="1" ht="13.5" customHeight="1" x14ac:dyDescent="0.2">
      <c r="A85" s="270" t="s">
        <v>319</v>
      </c>
      <c r="B85" s="271" t="s">
        <v>320</v>
      </c>
      <c r="C85" s="272"/>
      <c r="D85" s="273">
        <v>2.8446783963080473</v>
      </c>
      <c r="E85" s="274">
        <v>789</v>
      </c>
      <c r="F85" s="275">
        <v>804</v>
      </c>
      <c r="G85" s="275">
        <v>829</v>
      </c>
      <c r="H85" s="275">
        <v>847</v>
      </c>
      <c r="I85" s="276">
        <v>843</v>
      </c>
      <c r="J85" s="274">
        <v>-54</v>
      </c>
      <c r="K85" s="549">
        <v>-6.4056939501779357</v>
      </c>
    </row>
    <row r="86" spans="1:11" ht="12.75" customHeight="1" x14ac:dyDescent="0.2">
      <c r="A86" s="113"/>
      <c r="B86" s="288"/>
      <c r="C86" s="288"/>
      <c r="D86" s="289"/>
      <c r="E86" s="289"/>
      <c r="F86" s="289"/>
      <c r="G86" s="289"/>
      <c r="H86" s="289"/>
      <c r="I86" s="289"/>
      <c r="J86" s="297"/>
      <c r="K86" s="114" t="s">
        <v>37</v>
      </c>
    </row>
    <row r="87" spans="1:11" ht="15.75" customHeight="1" x14ac:dyDescent="0.2">
      <c r="A87" s="291" t="s">
        <v>116</v>
      </c>
      <c r="B87" s="113"/>
      <c r="C87" s="113"/>
      <c r="D87" s="113"/>
      <c r="E87" s="113"/>
      <c r="F87" s="113"/>
      <c r="G87" s="113"/>
      <c r="H87" s="113"/>
      <c r="I87" s="113"/>
      <c r="J87" s="113"/>
      <c r="K87" s="113"/>
    </row>
    <row r="88" spans="1:11" ht="15.75" customHeight="1" x14ac:dyDescent="0.2">
      <c r="A88" s="277" t="s">
        <v>321</v>
      </c>
      <c r="B88" s="113"/>
      <c r="C88" s="113"/>
      <c r="D88" s="113"/>
      <c r="E88" s="113"/>
      <c r="F88" s="113"/>
      <c r="G88" s="113"/>
      <c r="H88" s="113"/>
      <c r="I88" s="113"/>
      <c r="J88" s="113"/>
      <c r="K88" s="113"/>
    </row>
    <row r="89" spans="1:11" ht="49.5" customHeight="1" x14ac:dyDescent="0.2">
      <c r="A89" s="116" t="s">
        <v>322</v>
      </c>
      <c r="B89" s="116"/>
      <c r="C89" s="116"/>
      <c r="D89" s="116"/>
      <c r="E89" s="116"/>
      <c r="F89" s="116"/>
      <c r="G89" s="116"/>
      <c r="H89" s="116"/>
      <c r="I89" s="116"/>
      <c r="J89" s="116"/>
      <c r="K89" s="116"/>
    </row>
    <row r="90" spans="1:11" ht="21" customHeight="1" x14ac:dyDescent="0.2">
      <c r="A90" s="116" t="s">
        <v>323</v>
      </c>
      <c r="B90" s="116"/>
      <c r="C90" s="116"/>
      <c r="D90" s="116"/>
      <c r="E90" s="116"/>
      <c r="F90" s="116"/>
      <c r="G90" s="116"/>
      <c r="H90" s="116"/>
      <c r="I90" s="116"/>
      <c r="J90" s="116"/>
      <c r="K90" s="116"/>
    </row>
    <row r="91" spans="1:11" ht="15.75" customHeight="1" x14ac:dyDescent="0.2">
      <c r="A91" s="116" t="s">
        <v>324</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EFE0-F88F-4745-AA89-7C090557F041}">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40</v>
      </c>
    </row>
    <row r="2" spans="1:17" customFormat="1" ht="11.25" customHeight="1" x14ac:dyDescent="0.2">
      <c r="A2" s="35"/>
      <c r="B2" s="36"/>
      <c r="C2" s="36"/>
      <c r="D2" s="36"/>
      <c r="E2" s="36"/>
      <c r="F2" s="36"/>
      <c r="G2" s="36"/>
      <c r="H2" s="36"/>
      <c r="I2" s="36"/>
      <c r="J2" s="36"/>
    </row>
    <row r="3" spans="1:17" s="39" customFormat="1" ht="24.95" customHeight="1" x14ac:dyDescent="0.2">
      <c r="A3" s="37" t="s">
        <v>335</v>
      </c>
      <c r="B3" s="37"/>
      <c r="C3" s="37"/>
      <c r="D3" s="37"/>
      <c r="E3" s="37"/>
      <c r="F3" s="37"/>
      <c r="G3" s="37"/>
      <c r="H3" s="37"/>
      <c r="I3" s="37"/>
      <c r="J3" s="37"/>
      <c r="K3" s="37"/>
      <c r="L3" s="37"/>
    </row>
    <row r="4" spans="1:17" s="39" customFormat="1" ht="12" customHeight="1" x14ac:dyDescent="0.2">
      <c r="A4" s="53" t="s">
        <v>86</v>
      </c>
      <c r="B4" s="53"/>
      <c r="C4" s="53"/>
      <c r="D4" s="53"/>
      <c r="E4" s="53"/>
      <c r="F4" s="53"/>
      <c r="G4" s="53"/>
      <c r="H4" s="53"/>
      <c r="I4" s="53"/>
      <c r="J4" s="53"/>
      <c r="K4" s="53"/>
      <c r="L4" s="53"/>
    </row>
    <row r="5" spans="1:17" s="39" customFormat="1" ht="12" customHeight="1" x14ac:dyDescent="0.2">
      <c r="A5" s="302" t="s">
        <v>336</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337</v>
      </c>
      <c r="B7" s="303"/>
      <c r="C7" s="303"/>
      <c r="D7" s="303"/>
      <c r="E7" s="303"/>
      <c r="F7" s="304" t="s">
        <v>98</v>
      </c>
      <c r="G7" s="305"/>
      <c r="H7" s="305"/>
      <c r="I7" s="305"/>
      <c r="J7" s="305"/>
      <c r="K7" s="305"/>
      <c r="L7" s="306"/>
      <c r="M7" s="53"/>
      <c r="N7" s="53"/>
      <c r="O7" s="53"/>
      <c r="P7" s="53"/>
      <c r="Q7" s="53"/>
    </row>
    <row r="8" spans="1:17" ht="42" customHeight="1" x14ac:dyDescent="0.2">
      <c r="A8" s="303"/>
      <c r="B8" s="303"/>
      <c r="C8" s="303"/>
      <c r="D8" s="303"/>
      <c r="E8" s="303"/>
      <c r="F8" s="307" t="s">
        <v>336</v>
      </c>
      <c r="G8" s="307" t="s">
        <v>338</v>
      </c>
      <c r="H8" s="307" t="s">
        <v>339</v>
      </c>
      <c r="I8" s="307" t="s">
        <v>340</v>
      </c>
      <c r="J8" s="307" t="s">
        <v>341</v>
      </c>
      <c r="K8" s="308" t="s">
        <v>342</v>
      </c>
      <c r="L8" s="309"/>
    </row>
    <row r="9" spans="1:17" ht="12" customHeight="1" x14ac:dyDescent="0.2">
      <c r="A9" s="303"/>
      <c r="B9" s="303"/>
      <c r="C9" s="303"/>
      <c r="D9" s="303"/>
      <c r="E9" s="303"/>
      <c r="F9" s="310"/>
      <c r="G9" s="310"/>
      <c r="H9" s="310"/>
      <c r="I9" s="310"/>
      <c r="J9" s="310"/>
      <c r="K9" s="311" t="s">
        <v>96</v>
      </c>
      <c r="L9" s="312" t="s">
        <v>343</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344</v>
      </c>
      <c r="B11" s="318"/>
      <c r="C11" s="318"/>
      <c r="D11" s="318"/>
      <c r="E11" s="319"/>
      <c r="F11" s="320"/>
      <c r="G11" s="320"/>
      <c r="H11" s="320"/>
      <c r="I11" s="320"/>
      <c r="J11" s="321"/>
      <c r="K11" s="320"/>
      <c r="L11" s="321"/>
    </row>
    <row r="12" spans="1:17" ht="15.75" customHeight="1" x14ac:dyDescent="0.2">
      <c r="A12" s="322" t="s">
        <v>98</v>
      </c>
      <c r="B12" s="323"/>
      <c r="C12" s="324"/>
      <c r="D12" s="324"/>
      <c r="E12" s="325"/>
      <c r="F12" s="79">
        <v>10238</v>
      </c>
      <c r="G12" s="79">
        <v>9694</v>
      </c>
      <c r="H12" s="79">
        <v>12504</v>
      </c>
      <c r="I12" s="79">
        <v>9731</v>
      </c>
      <c r="J12" s="535">
        <v>11250</v>
      </c>
      <c r="K12" s="536">
        <v>-1012</v>
      </c>
      <c r="L12" s="326">
        <v>-8.9955555555555549</v>
      </c>
    </row>
    <row r="13" spans="1:17" ht="15" customHeight="1" x14ac:dyDescent="0.2">
      <c r="A13" s="327" t="s">
        <v>345</v>
      </c>
      <c r="B13" s="86" t="s">
        <v>346</v>
      </c>
      <c r="C13" s="324"/>
      <c r="D13" s="324"/>
      <c r="E13" s="325"/>
      <c r="F13" s="79">
        <v>5448</v>
      </c>
      <c r="G13" s="79">
        <v>5012</v>
      </c>
      <c r="H13" s="79">
        <v>6421</v>
      </c>
      <c r="I13" s="79">
        <v>5064</v>
      </c>
      <c r="J13" s="535">
        <v>5992</v>
      </c>
      <c r="K13" s="536">
        <v>-544</v>
      </c>
      <c r="L13" s="326">
        <v>-9.078771695594126</v>
      </c>
    </row>
    <row r="14" spans="1:17" ht="22.5" customHeight="1" x14ac:dyDescent="0.2">
      <c r="A14" s="327"/>
      <c r="B14" s="86" t="s">
        <v>347</v>
      </c>
      <c r="C14" s="324"/>
      <c r="D14" s="324"/>
      <c r="E14" s="325"/>
      <c r="F14" s="79">
        <v>4790</v>
      </c>
      <c r="G14" s="79">
        <v>4682</v>
      </c>
      <c r="H14" s="79">
        <v>6083</v>
      </c>
      <c r="I14" s="79">
        <v>4667</v>
      </c>
      <c r="J14" s="535">
        <v>5258</v>
      </c>
      <c r="K14" s="536">
        <v>-468</v>
      </c>
      <c r="L14" s="326">
        <v>-8.9007227082540883</v>
      </c>
    </row>
    <row r="15" spans="1:17" ht="15" customHeight="1" x14ac:dyDescent="0.2">
      <c r="A15" s="327" t="s">
        <v>348</v>
      </c>
      <c r="B15" s="86" t="s">
        <v>102</v>
      </c>
      <c r="C15" s="324"/>
      <c r="D15" s="324"/>
      <c r="E15" s="325"/>
      <c r="F15" s="79">
        <v>2430</v>
      </c>
      <c r="G15" s="79">
        <v>2864</v>
      </c>
      <c r="H15" s="79">
        <v>4986</v>
      </c>
      <c r="I15" s="79">
        <v>2679</v>
      </c>
      <c r="J15" s="535">
        <v>2483</v>
      </c>
      <c r="K15" s="536">
        <v>-53</v>
      </c>
      <c r="L15" s="326">
        <v>-2.134514699959726</v>
      </c>
    </row>
    <row r="16" spans="1:17" ht="15" customHeight="1" x14ac:dyDescent="0.2">
      <c r="A16" s="327"/>
      <c r="B16" s="86" t="s">
        <v>103</v>
      </c>
      <c r="C16" s="324"/>
      <c r="D16" s="324"/>
      <c r="E16" s="325"/>
      <c r="F16" s="79">
        <v>6799</v>
      </c>
      <c r="G16" s="79">
        <v>6022</v>
      </c>
      <c r="H16" s="79">
        <v>6684</v>
      </c>
      <c r="I16" s="79">
        <v>6288</v>
      </c>
      <c r="J16" s="535">
        <v>7497</v>
      </c>
      <c r="K16" s="536">
        <v>-698</v>
      </c>
      <c r="L16" s="326">
        <v>-9.3103908229958652</v>
      </c>
    </row>
    <row r="17" spans="1:12" ht="15" customHeight="1" x14ac:dyDescent="0.2">
      <c r="A17" s="327"/>
      <c r="B17" s="86" t="s">
        <v>104</v>
      </c>
      <c r="C17" s="324"/>
      <c r="D17" s="324"/>
      <c r="E17" s="325"/>
      <c r="F17" s="79">
        <v>858</v>
      </c>
      <c r="G17" s="79">
        <v>676</v>
      </c>
      <c r="H17" s="79">
        <v>693</v>
      </c>
      <c r="I17" s="79">
        <v>669</v>
      </c>
      <c r="J17" s="535">
        <v>1108</v>
      </c>
      <c r="K17" s="536">
        <v>-250</v>
      </c>
      <c r="L17" s="326">
        <v>-22.56317689530686</v>
      </c>
    </row>
    <row r="18" spans="1:12" ht="15" customHeight="1" x14ac:dyDescent="0.2">
      <c r="A18" s="327"/>
      <c r="B18" s="86" t="s">
        <v>105</v>
      </c>
      <c r="C18" s="324"/>
      <c r="D18" s="324"/>
      <c r="E18" s="325"/>
      <c r="F18" s="79">
        <v>151</v>
      </c>
      <c r="G18" s="79">
        <v>132</v>
      </c>
      <c r="H18" s="79">
        <v>141</v>
      </c>
      <c r="I18" s="79">
        <v>95</v>
      </c>
      <c r="J18" s="535">
        <v>162</v>
      </c>
      <c r="K18" s="536">
        <v>-11</v>
      </c>
      <c r="L18" s="326">
        <v>-6.7901234567901234</v>
      </c>
    </row>
    <row r="19" spans="1:12" ht="15" customHeight="1" x14ac:dyDescent="0.2">
      <c r="A19" s="83" t="s">
        <v>107</v>
      </c>
      <c r="B19" s="84" t="s">
        <v>177</v>
      </c>
      <c r="C19" s="324"/>
      <c r="D19" s="324"/>
      <c r="E19" s="325"/>
      <c r="F19" s="79">
        <v>5916</v>
      </c>
      <c r="G19" s="79">
        <v>4979</v>
      </c>
      <c r="H19" s="79">
        <v>7746</v>
      </c>
      <c r="I19" s="79">
        <v>5335</v>
      </c>
      <c r="J19" s="535">
        <v>6649</v>
      </c>
      <c r="K19" s="536">
        <v>-733</v>
      </c>
      <c r="L19" s="326">
        <v>-11.024214167543992</v>
      </c>
    </row>
    <row r="20" spans="1:12" ht="15" customHeight="1" x14ac:dyDescent="0.2">
      <c r="A20" s="83"/>
      <c r="B20" s="84" t="s">
        <v>178</v>
      </c>
      <c r="C20" s="324"/>
      <c r="D20" s="324"/>
      <c r="E20" s="325"/>
      <c r="F20" s="79">
        <v>4322</v>
      </c>
      <c r="G20" s="79">
        <v>4715</v>
      </c>
      <c r="H20" s="79">
        <v>4758</v>
      </c>
      <c r="I20" s="79">
        <v>4396</v>
      </c>
      <c r="J20" s="535">
        <v>4601</v>
      </c>
      <c r="K20" s="536">
        <v>-279</v>
      </c>
      <c r="L20" s="326">
        <v>-6.0638991523581831</v>
      </c>
    </row>
    <row r="21" spans="1:12" ht="15" customHeight="1" x14ac:dyDescent="0.2">
      <c r="A21" s="83" t="s">
        <v>107</v>
      </c>
      <c r="B21" s="84" t="s">
        <v>110</v>
      </c>
      <c r="C21" s="324"/>
      <c r="D21" s="324"/>
      <c r="E21" s="325"/>
      <c r="F21" s="79">
        <v>6959</v>
      </c>
      <c r="G21" s="79">
        <v>6398</v>
      </c>
      <c r="H21" s="79">
        <v>9029</v>
      </c>
      <c r="I21" s="79">
        <v>6799</v>
      </c>
      <c r="J21" s="535">
        <v>8132</v>
      </c>
      <c r="K21" s="536">
        <v>-1173</v>
      </c>
      <c r="L21" s="326">
        <v>-14.424495818986719</v>
      </c>
    </row>
    <row r="22" spans="1:12" ht="15" customHeight="1" x14ac:dyDescent="0.2">
      <c r="A22" s="83"/>
      <c r="B22" s="84" t="s">
        <v>111</v>
      </c>
      <c r="C22" s="324"/>
      <c r="D22" s="324"/>
      <c r="E22" s="325"/>
      <c r="F22" s="79">
        <v>3279</v>
      </c>
      <c r="G22" s="79">
        <v>3296</v>
      </c>
      <c r="H22" s="79">
        <v>3475</v>
      </c>
      <c r="I22" s="79">
        <v>2932</v>
      </c>
      <c r="J22" s="535">
        <v>3118</v>
      </c>
      <c r="K22" s="536">
        <v>161</v>
      </c>
      <c r="L22" s="326">
        <v>5.1635663887107119</v>
      </c>
    </row>
    <row r="23" spans="1:12" ht="15" customHeight="1" x14ac:dyDescent="0.2">
      <c r="A23" s="328" t="s">
        <v>348</v>
      </c>
      <c r="B23" s="329" t="s">
        <v>190</v>
      </c>
      <c r="C23" s="330"/>
      <c r="D23" s="330"/>
      <c r="E23" s="331"/>
      <c r="F23" s="537">
        <v>190</v>
      </c>
      <c r="G23" s="537">
        <v>442</v>
      </c>
      <c r="H23" s="537">
        <v>1710</v>
      </c>
      <c r="I23" s="537">
        <v>204</v>
      </c>
      <c r="J23" s="538">
        <v>232</v>
      </c>
      <c r="K23" s="539">
        <v>-42</v>
      </c>
      <c r="L23" s="332">
        <v>-18.103448275862068</v>
      </c>
    </row>
    <row r="24" spans="1:12" ht="15" customHeight="1" x14ac:dyDescent="0.2">
      <c r="A24" s="333" t="s">
        <v>349</v>
      </c>
      <c r="B24" s="334"/>
      <c r="C24" s="334"/>
      <c r="D24" s="334"/>
      <c r="E24" s="335"/>
      <c r="F24" s="336"/>
      <c r="G24" s="336"/>
      <c r="H24" s="336"/>
      <c r="I24" s="336"/>
      <c r="J24" s="336"/>
      <c r="K24" s="337"/>
      <c r="L24" s="338"/>
    </row>
    <row r="25" spans="1:12" ht="15" customHeight="1" x14ac:dyDescent="0.2">
      <c r="A25" s="339" t="s">
        <v>98</v>
      </c>
      <c r="B25" s="340"/>
      <c r="C25" s="341"/>
      <c r="D25" s="341"/>
      <c r="E25" s="342"/>
      <c r="F25" s="540">
        <v>39.799999999999997</v>
      </c>
      <c r="G25" s="540">
        <v>48.2</v>
      </c>
      <c r="H25" s="540">
        <v>43.9</v>
      </c>
      <c r="I25" s="540">
        <v>43.5</v>
      </c>
      <c r="J25" s="540">
        <v>39.5</v>
      </c>
      <c r="K25" s="541" t="s">
        <v>350</v>
      </c>
      <c r="L25" s="344">
        <v>0.29999999999999716</v>
      </c>
    </row>
    <row r="26" spans="1:12" ht="15" customHeight="1" x14ac:dyDescent="0.2">
      <c r="A26" s="345" t="s">
        <v>99</v>
      </c>
      <c r="B26" s="346" t="s">
        <v>346</v>
      </c>
      <c r="C26" s="341"/>
      <c r="D26" s="341"/>
      <c r="E26" s="342"/>
      <c r="F26" s="540">
        <v>37.700000000000003</v>
      </c>
      <c r="G26" s="540">
        <v>46.3</v>
      </c>
      <c r="H26" s="540">
        <v>39.299999999999997</v>
      </c>
      <c r="I26" s="540">
        <v>41.4</v>
      </c>
      <c r="J26" s="344">
        <v>36.5</v>
      </c>
      <c r="K26" s="541" t="s">
        <v>350</v>
      </c>
      <c r="L26" s="344">
        <v>1.2000000000000028</v>
      </c>
    </row>
    <row r="27" spans="1:12" ht="15" customHeight="1" x14ac:dyDescent="0.2">
      <c r="A27" s="345"/>
      <c r="B27" s="346" t="s">
        <v>347</v>
      </c>
      <c r="C27" s="341"/>
      <c r="D27" s="341"/>
      <c r="E27" s="342"/>
      <c r="F27" s="540">
        <v>42.3</v>
      </c>
      <c r="G27" s="540">
        <v>50.3</v>
      </c>
      <c r="H27" s="540">
        <v>48.9</v>
      </c>
      <c r="I27" s="540">
        <v>45.8</v>
      </c>
      <c r="J27" s="540">
        <v>42.9</v>
      </c>
      <c r="K27" s="541" t="s">
        <v>350</v>
      </c>
      <c r="L27" s="344">
        <v>-0.60000000000000142</v>
      </c>
    </row>
    <row r="28" spans="1:12" ht="15" customHeight="1" x14ac:dyDescent="0.2">
      <c r="A28" s="345" t="s">
        <v>107</v>
      </c>
      <c r="B28" s="346" t="s">
        <v>102</v>
      </c>
      <c r="C28" s="341"/>
      <c r="D28" s="341"/>
      <c r="E28" s="342"/>
      <c r="F28" s="540">
        <v>52.7</v>
      </c>
      <c r="G28" s="540">
        <v>59.2</v>
      </c>
      <c r="H28" s="540">
        <v>57</v>
      </c>
      <c r="I28" s="540">
        <v>55.4</v>
      </c>
      <c r="J28" s="540">
        <v>53</v>
      </c>
      <c r="K28" s="541" t="s">
        <v>350</v>
      </c>
      <c r="L28" s="344">
        <v>-0.29999999999999716</v>
      </c>
    </row>
    <row r="29" spans="1:12" ht="11.25" x14ac:dyDescent="0.2">
      <c r="A29" s="345"/>
      <c r="B29" s="346" t="s">
        <v>103</v>
      </c>
      <c r="C29" s="341"/>
      <c r="D29" s="341"/>
      <c r="E29" s="342"/>
      <c r="F29" s="540">
        <v>36.799999999999997</v>
      </c>
      <c r="G29" s="540">
        <v>45.2</v>
      </c>
      <c r="H29" s="540">
        <v>39.6</v>
      </c>
      <c r="I29" s="540">
        <v>40.299999999999997</v>
      </c>
      <c r="J29" s="344">
        <v>37.9</v>
      </c>
      <c r="K29" s="541" t="s">
        <v>350</v>
      </c>
      <c r="L29" s="344">
        <v>-1.1000000000000014</v>
      </c>
    </row>
    <row r="30" spans="1:12" ht="15" customHeight="1" x14ac:dyDescent="0.2">
      <c r="A30" s="345"/>
      <c r="B30" s="346" t="s">
        <v>104</v>
      </c>
      <c r="C30" s="341"/>
      <c r="D30" s="341"/>
      <c r="E30" s="342"/>
      <c r="F30" s="540">
        <v>30.5</v>
      </c>
      <c r="G30" s="540">
        <v>36.1</v>
      </c>
      <c r="H30" s="540">
        <v>32</v>
      </c>
      <c r="I30" s="540">
        <v>27.6</v>
      </c>
      <c r="J30" s="540">
        <v>22.3</v>
      </c>
      <c r="K30" s="541" t="s">
        <v>350</v>
      </c>
      <c r="L30" s="344">
        <v>8.1999999999999993</v>
      </c>
    </row>
    <row r="31" spans="1:12" ht="15" customHeight="1" x14ac:dyDescent="0.2">
      <c r="A31" s="345"/>
      <c r="B31" s="346" t="s">
        <v>105</v>
      </c>
      <c r="C31" s="341"/>
      <c r="D31" s="341"/>
      <c r="E31" s="342"/>
      <c r="F31" s="540">
        <v>42.4</v>
      </c>
      <c r="G31" s="540">
        <v>51.5</v>
      </c>
      <c r="H31" s="540">
        <v>58.9</v>
      </c>
      <c r="I31" s="540">
        <v>54.7</v>
      </c>
      <c r="J31" s="540">
        <v>48.1</v>
      </c>
      <c r="K31" s="541" t="s">
        <v>350</v>
      </c>
      <c r="L31" s="344">
        <v>-5.7000000000000028</v>
      </c>
    </row>
    <row r="32" spans="1:12" ht="15" customHeight="1" x14ac:dyDescent="0.2">
      <c r="A32" s="347" t="s">
        <v>107</v>
      </c>
      <c r="B32" s="348" t="s">
        <v>177</v>
      </c>
      <c r="C32" s="341"/>
      <c r="D32" s="341"/>
      <c r="E32" s="342"/>
      <c r="F32" s="540">
        <v>31.2</v>
      </c>
      <c r="G32" s="540">
        <v>38.4</v>
      </c>
      <c r="H32" s="540">
        <v>31.6</v>
      </c>
      <c r="I32" s="540">
        <v>32.4</v>
      </c>
      <c r="J32" s="344">
        <v>30.1</v>
      </c>
      <c r="K32" s="541" t="s">
        <v>350</v>
      </c>
      <c r="L32" s="344">
        <v>1.0999999999999979</v>
      </c>
    </row>
    <row r="33" spans="1:12" ht="15" customHeight="1" x14ac:dyDescent="0.2">
      <c r="A33" s="347"/>
      <c r="B33" s="348" t="s">
        <v>178</v>
      </c>
      <c r="C33" s="341"/>
      <c r="D33" s="341"/>
      <c r="E33" s="342"/>
      <c r="F33" s="540">
        <v>51</v>
      </c>
      <c r="G33" s="540">
        <v>57.2</v>
      </c>
      <c r="H33" s="540">
        <v>57.1</v>
      </c>
      <c r="I33" s="540">
        <v>56.1</v>
      </c>
      <c r="J33" s="540">
        <v>52.3</v>
      </c>
      <c r="K33" s="541" t="s">
        <v>350</v>
      </c>
      <c r="L33" s="344">
        <v>-1.2999999999999972</v>
      </c>
    </row>
    <row r="34" spans="1:12" s="349" customFormat="1" ht="15" customHeight="1" x14ac:dyDescent="0.2">
      <c r="A34" s="347" t="s">
        <v>107</v>
      </c>
      <c r="B34" s="348" t="s">
        <v>110</v>
      </c>
      <c r="C34" s="341"/>
      <c r="D34" s="341"/>
      <c r="E34" s="342"/>
      <c r="F34" s="540">
        <v>37.799999999999997</v>
      </c>
      <c r="G34" s="540">
        <v>45.2</v>
      </c>
      <c r="H34" s="540">
        <v>42.9</v>
      </c>
      <c r="I34" s="540">
        <v>42.6</v>
      </c>
      <c r="J34" s="540">
        <v>36.799999999999997</v>
      </c>
      <c r="K34" s="541" t="s">
        <v>350</v>
      </c>
      <c r="L34" s="344">
        <v>1</v>
      </c>
    </row>
    <row r="35" spans="1:12" s="349" customFormat="1" ht="11.25" x14ac:dyDescent="0.2">
      <c r="A35" s="350"/>
      <c r="B35" s="351" t="s">
        <v>111</v>
      </c>
      <c r="C35" s="352"/>
      <c r="D35" s="352"/>
      <c r="E35" s="353"/>
      <c r="F35" s="542">
        <v>44</v>
      </c>
      <c r="G35" s="542">
        <v>53.7</v>
      </c>
      <c r="H35" s="542">
        <v>45.8</v>
      </c>
      <c r="I35" s="542">
        <v>45.5</v>
      </c>
      <c r="J35" s="543">
        <v>46.4</v>
      </c>
      <c r="K35" s="544" t="s">
        <v>350</v>
      </c>
      <c r="L35" s="354">
        <v>-2.3999999999999986</v>
      </c>
    </row>
    <row r="36" spans="1:12" s="349" customFormat="1" ht="15.95" customHeight="1" x14ac:dyDescent="0.2">
      <c r="A36" s="355" t="s">
        <v>351</v>
      </c>
      <c r="B36" s="356"/>
      <c r="C36" s="357"/>
      <c r="D36" s="356"/>
      <c r="E36" s="358"/>
      <c r="F36" s="545">
        <v>9850</v>
      </c>
      <c r="G36" s="545">
        <v>8988</v>
      </c>
      <c r="H36" s="545">
        <v>9728</v>
      </c>
      <c r="I36" s="545">
        <v>9379</v>
      </c>
      <c r="J36" s="545">
        <v>10847</v>
      </c>
      <c r="K36" s="343">
        <v>-997</v>
      </c>
      <c r="L36" s="359">
        <v>-9.1914815156264407</v>
      </c>
    </row>
    <row r="37" spans="1:12" s="349" customFormat="1" ht="15.95" customHeight="1" x14ac:dyDescent="0.2">
      <c r="A37" s="360"/>
      <c r="B37" s="361" t="s">
        <v>107</v>
      </c>
      <c r="C37" s="361" t="s">
        <v>352</v>
      </c>
      <c r="D37" s="361"/>
      <c r="E37" s="362"/>
      <c r="F37" s="545">
        <v>3921</v>
      </c>
      <c r="G37" s="545">
        <v>4330</v>
      </c>
      <c r="H37" s="545">
        <v>4266</v>
      </c>
      <c r="I37" s="545">
        <v>4077</v>
      </c>
      <c r="J37" s="545">
        <v>4281</v>
      </c>
      <c r="K37" s="343">
        <v>-360</v>
      </c>
      <c r="L37" s="359">
        <v>-8.409250175192712</v>
      </c>
    </row>
    <row r="38" spans="1:12" s="349" customFormat="1" ht="15.95" customHeight="1" x14ac:dyDescent="0.2">
      <c r="A38" s="360"/>
      <c r="B38" s="348" t="s">
        <v>99</v>
      </c>
      <c r="C38" s="348" t="s">
        <v>100</v>
      </c>
      <c r="D38" s="363"/>
      <c r="E38" s="362"/>
      <c r="F38" s="545">
        <v>5274</v>
      </c>
      <c r="G38" s="545">
        <v>4741</v>
      </c>
      <c r="H38" s="545">
        <v>5097</v>
      </c>
      <c r="I38" s="545">
        <v>4910</v>
      </c>
      <c r="J38" s="546">
        <v>5792</v>
      </c>
      <c r="K38" s="343">
        <v>-518</v>
      </c>
      <c r="L38" s="359">
        <v>-8.943370165745856</v>
      </c>
    </row>
    <row r="39" spans="1:12" s="349" customFormat="1" ht="15.95" customHeight="1" x14ac:dyDescent="0.2">
      <c r="A39" s="360"/>
      <c r="B39" s="363"/>
      <c r="C39" s="361" t="s">
        <v>353</v>
      </c>
      <c r="D39" s="363"/>
      <c r="E39" s="362"/>
      <c r="F39" s="545">
        <v>1986</v>
      </c>
      <c r="G39" s="545">
        <v>2193</v>
      </c>
      <c r="H39" s="545">
        <v>2001</v>
      </c>
      <c r="I39" s="545">
        <v>2032</v>
      </c>
      <c r="J39" s="545">
        <v>2112</v>
      </c>
      <c r="K39" s="343">
        <v>-126</v>
      </c>
      <c r="L39" s="359">
        <v>-5.9659090909090908</v>
      </c>
    </row>
    <row r="40" spans="1:12" s="349" customFormat="1" ht="15.95" customHeight="1" x14ac:dyDescent="0.2">
      <c r="A40" s="360"/>
      <c r="B40" s="348"/>
      <c r="C40" s="348" t="s">
        <v>101</v>
      </c>
      <c r="D40" s="363"/>
      <c r="E40" s="362"/>
      <c r="F40" s="545">
        <v>4576</v>
      </c>
      <c r="G40" s="545">
        <v>4247</v>
      </c>
      <c r="H40" s="545">
        <v>4631</v>
      </c>
      <c r="I40" s="545">
        <v>4469</v>
      </c>
      <c r="J40" s="545">
        <v>5055</v>
      </c>
      <c r="K40" s="343">
        <v>-479</v>
      </c>
      <c r="L40" s="359">
        <v>-9.4757665677546985</v>
      </c>
    </row>
    <row r="41" spans="1:12" s="349" customFormat="1" ht="24" customHeight="1" x14ac:dyDescent="0.2">
      <c r="A41" s="360"/>
      <c r="B41" s="363"/>
      <c r="C41" s="361" t="s">
        <v>353</v>
      </c>
      <c r="D41" s="363"/>
      <c r="E41" s="362"/>
      <c r="F41" s="545">
        <v>1935</v>
      </c>
      <c r="G41" s="545">
        <v>2137</v>
      </c>
      <c r="H41" s="545">
        <v>2265</v>
      </c>
      <c r="I41" s="545">
        <v>2045</v>
      </c>
      <c r="J41" s="546">
        <v>2169</v>
      </c>
      <c r="K41" s="343">
        <v>-234</v>
      </c>
      <c r="L41" s="359">
        <v>-10.78838174273859</v>
      </c>
    </row>
    <row r="42" spans="1:12" ht="15" customHeight="1" x14ac:dyDescent="0.2">
      <c r="A42" s="360"/>
      <c r="B42" s="348" t="s">
        <v>107</v>
      </c>
      <c r="C42" s="348" t="s">
        <v>354</v>
      </c>
      <c r="D42" s="363"/>
      <c r="E42" s="362"/>
      <c r="F42" s="545">
        <v>2137</v>
      </c>
      <c r="G42" s="545">
        <v>2281</v>
      </c>
      <c r="H42" s="545">
        <v>2515</v>
      </c>
      <c r="I42" s="545">
        <v>2420</v>
      </c>
      <c r="J42" s="545">
        <v>2170</v>
      </c>
      <c r="K42" s="343">
        <v>-33</v>
      </c>
      <c r="L42" s="359">
        <v>-1.5207373271889402</v>
      </c>
    </row>
    <row r="43" spans="1:12" ht="15" customHeight="1" x14ac:dyDescent="0.2">
      <c r="A43" s="360"/>
      <c r="B43" s="363"/>
      <c r="C43" s="361" t="s">
        <v>353</v>
      </c>
      <c r="D43" s="363"/>
      <c r="E43" s="362"/>
      <c r="F43" s="545">
        <v>1127</v>
      </c>
      <c r="G43" s="545">
        <v>1350</v>
      </c>
      <c r="H43" s="545">
        <v>1433</v>
      </c>
      <c r="I43" s="545">
        <v>1341</v>
      </c>
      <c r="J43" s="545">
        <v>1150</v>
      </c>
      <c r="K43" s="343">
        <v>-23</v>
      </c>
      <c r="L43" s="359">
        <v>-2</v>
      </c>
    </row>
    <row r="44" spans="1:12" ht="15" customHeight="1" x14ac:dyDescent="0.2">
      <c r="A44" s="360"/>
      <c r="B44" s="348"/>
      <c r="C44" s="346" t="s">
        <v>103</v>
      </c>
      <c r="D44" s="363"/>
      <c r="E44" s="362"/>
      <c r="F44" s="545">
        <v>6705</v>
      </c>
      <c r="G44" s="545">
        <v>5900</v>
      </c>
      <c r="H44" s="545">
        <v>6381</v>
      </c>
      <c r="I44" s="545">
        <v>6197</v>
      </c>
      <c r="J44" s="546">
        <v>7409</v>
      </c>
      <c r="K44" s="343">
        <v>-704</v>
      </c>
      <c r="L44" s="359">
        <v>-9.5019570792279655</v>
      </c>
    </row>
    <row r="45" spans="1:12" ht="15" customHeight="1" x14ac:dyDescent="0.2">
      <c r="A45" s="360"/>
      <c r="B45" s="363"/>
      <c r="C45" s="361" t="s">
        <v>353</v>
      </c>
      <c r="D45" s="363"/>
      <c r="E45" s="362"/>
      <c r="F45" s="545">
        <v>2469</v>
      </c>
      <c r="G45" s="545">
        <v>2668</v>
      </c>
      <c r="H45" s="545">
        <v>2529</v>
      </c>
      <c r="I45" s="545">
        <v>2500</v>
      </c>
      <c r="J45" s="545">
        <v>2806</v>
      </c>
      <c r="K45" s="343">
        <v>-337</v>
      </c>
      <c r="L45" s="359">
        <v>-12.009978617248752</v>
      </c>
    </row>
    <row r="46" spans="1:12" ht="15" customHeight="1" x14ac:dyDescent="0.2">
      <c r="A46" s="360"/>
      <c r="B46" s="348"/>
      <c r="C46" s="346" t="s">
        <v>104</v>
      </c>
      <c r="D46" s="363"/>
      <c r="E46" s="362"/>
      <c r="F46" s="545">
        <v>857</v>
      </c>
      <c r="G46" s="545">
        <v>675</v>
      </c>
      <c r="H46" s="545">
        <v>691</v>
      </c>
      <c r="I46" s="545">
        <v>667</v>
      </c>
      <c r="J46" s="545">
        <v>1106</v>
      </c>
      <c r="K46" s="343">
        <v>-249</v>
      </c>
      <c r="L46" s="359">
        <v>-22.513562386980109</v>
      </c>
    </row>
    <row r="47" spans="1:12" ht="15" customHeight="1" x14ac:dyDescent="0.2">
      <c r="A47" s="360"/>
      <c r="B47" s="363"/>
      <c r="C47" s="361" t="s">
        <v>353</v>
      </c>
      <c r="D47" s="363"/>
      <c r="E47" s="362"/>
      <c r="F47" s="545">
        <v>261</v>
      </c>
      <c r="G47" s="545">
        <v>244</v>
      </c>
      <c r="H47" s="545">
        <v>221</v>
      </c>
      <c r="I47" s="545">
        <v>184</v>
      </c>
      <c r="J47" s="546">
        <v>247</v>
      </c>
      <c r="K47" s="343">
        <v>14</v>
      </c>
      <c r="L47" s="359">
        <v>5.668016194331984</v>
      </c>
    </row>
    <row r="48" spans="1:12" ht="15" customHeight="1" x14ac:dyDescent="0.2">
      <c r="A48" s="360"/>
      <c r="B48" s="363"/>
      <c r="C48" s="346" t="s">
        <v>105</v>
      </c>
      <c r="D48" s="364"/>
      <c r="E48" s="365"/>
      <c r="F48" s="545">
        <v>151</v>
      </c>
      <c r="G48" s="545">
        <v>132</v>
      </c>
      <c r="H48" s="545">
        <v>141</v>
      </c>
      <c r="I48" s="545">
        <v>95</v>
      </c>
      <c r="J48" s="545">
        <v>162</v>
      </c>
      <c r="K48" s="343">
        <v>-11</v>
      </c>
      <c r="L48" s="359">
        <v>-6.7901234567901234</v>
      </c>
    </row>
    <row r="49" spans="1:12" ht="15" customHeight="1" x14ac:dyDescent="0.2">
      <c r="A49" s="360"/>
      <c r="B49" s="363"/>
      <c r="C49" s="361" t="s">
        <v>353</v>
      </c>
      <c r="D49" s="363"/>
      <c r="E49" s="362"/>
      <c r="F49" s="545">
        <v>64</v>
      </c>
      <c r="G49" s="545">
        <v>68</v>
      </c>
      <c r="H49" s="545">
        <v>83</v>
      </c>
      <c r="I49" s="545">
        <v>52</v>
      </c>
      <c r="J49" s="545">
        <v>78</v>
      </c>
      <c r="K49" s="343">
        <v>-14</v>
      </c>
      <c r="L49" s="359">
        <v>-17.948717948717949</v>
      </c>
    </row>
    <row r="50" spans="1:12" ht="15" customHeight="1" x14ac:dyDescent="0.2">
      <c r="A50" s="360"/>
      <c r="B50" s="348" t="s">
        <v>107</v>
      </c>
      <c r="C50" s="361" t="s">
        <v>177</v>
      </c>
      <c r="D50" s="363"/>
      <c r="E50" s="362"/>
      <c r="F50" s="545">
        <v>5568</v>
      </c>
      <c r="G50" s="545">
        <v>4319</v>
      </c>
      <c r="H50" s="545">
        <v>5046</v>
      </c>
      <c r="I50" s="545">
        <v>5005</v>
      </c>
      <c r="J50" s="546">
        <v>6277</v>
      </c>
      <c r="K50" s="343">
        <v>-709</v>
      </c>
      <c r="L50" s="359">
        <v>-11.295204715628484</v>
      </c>
    </row>
    <row r="51" spans="1:12" ht="15" customHeight="1" x14ac:dyDescent="0.2">
      <c r="A51" s="360"/>
      <c r="B51" s="363"/>
      <c r="C51" s="361" t="s">
        <v>353</v>
      </c>
      <c r="D51" s="363"/>
      <c r="E51" s="362"/>
      <c r="F51" s="545">
        <v>1737</v>
      </c>
      <c r="G51" s="545">
        <v>1660</v>
      </c>
      <c r="H51" s="545">
        <v>1593</v>
      </c>
      <c r="I51" s="545">
        <v>1623</v>
      </c>
      <c r="J51" s="545">
        <v>1892</v>
      </c>
      <c r="K51" s="343">
        <v>-155</v>
      </c>
      <c r="L51" s="359">
        <v>-8.1923890063424949</v>
      </c>
    </row>
    <row r="52" spans="1:12" ht="15" customHeight="1" x14ac:dyDescent="0.2">
      <c r="A52" s="360"/>
      <c r="B52" s="348"/>
      <c r="C52" s="361" t="s">
        <v>178</v>
      </c>
      <c r="D52" s="363"/>
      <c r="E52" s="362"/>
      <c r="F52" s="545">
        <v>4282</v>
      </c>
      <c r="G52" s="545">
        <v>4669</v>
      </c>
      <c r="H52" s="545">
        <v>4682</v>
      </c>
      <c r="I52" s="545">
        <v>4374</v>
      </c>
      <c r="J52" s="545">
        <v>4570</v>
      </c>
      <c r="K52" s="343">
        <v>-288</v>
      </c>
      <c r="L52" s="359">
        <v>-6.3019693654266957</v>
      </c>
    </row>
    <row r="53" spans="1:12" s="114" customFormat="1" ht="11.25" customHeight="1" x14ac:dyDescent="0.2">
      <c r="A53" s="360"/>
      <c r="B53" s="363"/>
      <c r="C53" s="361" t="s">
        <v>353</v>
      </c>
      <c r="D53" s="363"/>
      <c r="E53" s="362"/>
      <c r="F53" s="545">
        <v>2184</v>
      </c>
      <c r="G53" s="545">
        <v>2670</v>
      </c>
      <c r="H53" s="545">
        <v>2673</v>
      </c>
      <c r="I53" s="545">
        <v>2454</v>
      </c>
      <c r="J53" s="546">
        <v>2389</v>
      </c>
      <c r="K53" s="343">
        <v>-205</v>
      </c>
      <c r="L53" s="359">
        <v>-8.5809962327333604</v>
      </c>
    </row>
    <row r="54" spans="1:12" s="180" customFormat="1" ht="12.75" customHeight="1" x14ac:dyDescent="0.2">
      <c r="A54" s="360"/>
      <c r="B54" s="348" t="s">
        <v>107</v>
      </c>
      <c r="C54" s="348" t="s">
        <v>110</v>
      </c>
      <c r="D54" s="363"/>
      <c r="E54" s="362"/>
      <c r="F54" s="545">
        <v>6640</v>
      </c>
      <c r="G54" s="545">
        <v>5821</v>
      </c>
      <c r="H54" s="545">
        <v>6636</v>
      </c>
      <c r="I54" s="545">
        <v>6533</v>
      </c>
      <c r="J54" s="545">
        <v>7829</v>
      </c>
      <c r="K54" s="343">
        <v>-1189</v>
      </c>
      <c r="L54" s="359">
        <v>-15.18712479243837</v>
      </c>
    </row>
    <row r="55" spans="1:12" ht="11.25" x14ac:dyDescent="0.2">
      <c r="A55" s="360"/>
      <c r="B55" s="363"/>
      <c r="C55" s="361" t="s">
        <v>353</v>
      </c>
      <c r="D55" s="363"/>
      <c r="E55" s="362"/>
      <c r="F55" s="545">
        <v>2507</v>
      </c>
      <c r="G55" s="545">
        <v>2629</v>
      </c>
      <c r="H55" s="545">
        <v>2849</v>
      </c>
      <c r="I55" s="545">
        <v>2781</v>
      </c>
      <c r="J55" s="545">
        <v>2881</v>
      </c>
      <c r="K55" s="343">
        <v>-374</v>
      </c>
      <c r="L55" s="359">
        <v>-12.981603609857688</v>
      </c>
    </row>
    <row r="56" spans="1:12" ht="14.25" customHeight="1" x14ac:dyDescent="0.2">
      <c r="A56" s="360"/>
      <c r="B56" s="363"/>
      <c r="C56" s="348" t="s">
        <v>111</v>
      </c>
      <c r="D56" s="363"/>
      <c r="E56" s="362"/>
      <c r="F56" s="545">
        <v>3210</v>
      </c>
      <c r="G56" s="545">
        <v>3167</v>
      </c>
      <c r="H56" s="545">
        <v>3092</v>
      </c>
      <c r="I56" s="545">
        <v>2846</v>
      </c>
      <c r="J56" s="545">
        <v>3018</v>
      </c>
      <c r="K56" s="343">
        <v>192</v>
      </c>
      <c r="L56" s="359">
        <v>6.3618290258449308</v>
      </c>
    </row>
    <row r="57" spans="1:12" ht="18.75" customHeight="1" x14ac:dyDescent="0.2">
      <c r="A57" s="366"/>
      <c r="B57" s="367"/>
      <c r="C57" s="368" t="s">
        <v>353</v>
      </c>
      <c r="D57" s="367"/>
      <c r="E57" s="369"/>
      <c r="F57" s="408">
        <v>1414</v>
      </c>
      <c r="G57" s="547">
        <v>1701</v>
      </c>
      <c r="H57" s="547">
        <v>1417</v>
      </c>
      <c r="I57" s="547">
        <v>1296</v>
      </c>
      <c r="J57" s="547">
        <v>1400</v>
      </c>
      <c r="K57" s="548">
        <v>14</v>
      </c>
      <c r="L57" s="370">
        <v>1</v>
      </c>
    </row>
    <row r="58" spans="1:12" s="86" customFormat="1" ht="11.25" x14ac:dyDescent="0.2">
      <c r="A58" s="346"/>
      <c r="B58" s="346"/>
      <c r="C58" s="346"/>
      <c r="D58" s="346"/>
      <c r="E58" s="346"/>
      <c r="F58" s="346"/>
      <c r="G58" s="346"/>
      <c r="H58" s="346"/>
      <c r="I58" s="346"/>
      <c r="J58" s="346"/>
      <c r="K58" s="278"/>
      <c r="L58" s="114" t="s">
        <v>37</v>
      </c>
    </row>
    <row r="59" spans="1:12" s="86" customFormat="1" ht="21" customHeight="1" x14ac:dyDescent="0.2">
      <c r="A59" s="371" t="s">
        <v>355</v>
      </c>
      <c r="B59" s="116"/>
      <c r="C59" s="116"/>
      <c r="D59" s="371"/>
      <c r="E59" s="116"/>
      <c r="F59" s="116"/>
      <c r="G59" s="116"/>
      <c r="H59" s="116"/>
      <c r="I59" s="116"/>
      <c r="J59" s="116"/>
      <c r="K59" s="116"/>
      <c r="L59" s="116"/>
    </row>
    <row r="60" spans="1:12" s="86" customFormat="1" ht="12.75" customHeight="1" x14ac:dyDescent="0.2">
      <c r="A60" s="372" t="s">
        <v>356</v>
      </c>
      <c r="B60" s="117"/>
      <c r="C60" s="117"/>
      <c r="D60" s="117"/>
      <c r="E60" s="117"/>
      <c r="F60" s="117"/>
      <c r="G60" s="117"/>
      <c r="H60" s="117"/>
      <c r="I60" s="117"/>
      <c r="J60" s="117"/>
      <c r="K60" s="117"/>
      <c r="L60" s="117"/>
    </row>
    <row r="61" spans="1:12" s="86" customFormat="1" ht="12.75" customHeight="1" x14ac:dyDescent="0.2">
      <c r="A61" s="373" t="s">
        <v>357</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52555-A388-4B8B-8C89-14BBA6CABA38}">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11.25" customHeight="1" x14ac:dyDescent="0.2">
      <c r="A2" s="35"/>
      <c r="B2" s="36"/>
      <c r="C2" s="204"/>
      <c r="D2" s="36"/>
      <c r="E2" s="36"/>
      <c r="F2" s="36"/>
      <c r="G2" s="36"/>
      <c r="H2" s="36"/>
      <c r="I2" s="36"/>
      <c r="J2" s="36"/>
    </row>
    <row r="3" spans="1:15" s="39" customFormat="1" ht="24.95" customHeight="1" x14ac:dyDescent="0.2">
      <c r="A3" s="37" t="s">
        <v>358</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336</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209</v>
      </c>
      <c r="B7" s="52"/>
      <c r="C7" s="47" t="s">
        <v>88</v>
      </c>
      <c r="D7" s="375" t="s">
        <v>359</v>
      </c>
      <c r="E7" s="376"/>
      <c r="F7" s="376"/>
      <c r="G7" s="376"/>
      <c r="H7" s="377"/>
      <c r="I7" s="378" t="s">
        <v>360</v>
      </c>
      <c r="J7" s="379"/>
      <c r="K7" s="53"/>
      <c r="L7" s="53"/>
      <c r="M7" s="53"/>
      <c r="N7" s="53"/>
      <c r="O7" s="53"/>
    </row>
    <row r="8" spans="1:15" ht="21.75" customHeight="1" x14ac:dyDescent="0.2">
      <c r="A8" s="229"/>
      <c r="B8" s="230"/>
      <c r="C8" s="56"/>
      <c r="D8" s="57" t="s">
        <v>336</v>
      </c>
      <c r="E8" s="57" t="s">
        <v>338</v>
      </c>
      <c r="F8" s="57" t="s">
        <v>339</v>
      </c>
      <c r="G8" s="57" t="s">
        <v>340</v>
      </c>
      <c r="H8" s="57" t="s">
        <v>341</v>
      </c>
      <c r="I8" s="380"/>
      <c r="J8" s="381"/>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10238</v>
      </c>
      <c r="E11" s="79">
        <v>9694</v>
      </c>
      <c r="F11" s="79">
        <v>12504</v>
      </c>
      <c r="G11" s="79">
        <v>9731</v>
      </c>
      <c r="H11" s="105">
        <v>11250</v>
      </c>
      <c r="I11" s="80">
        <v>-1012</v>
      </c>
      <c r="J11" s="81">
        <v>-8.9955555555555549</v>
      </c>
    </row>
    <row r="12" spans="1:15" ht="24.95" customHeight="1" x14ac:dyDescent="0.2">
      <c r="A12" s="158" t="s">
        <v>126</v>
      </c>
      <c r="B12" s="159" t="s">
        <v>127</v>
      </c>
      <c r="C12" s="78">
        <v>0.32232857980074231</v>
      </c>
      <c r="D12" s="80">
        <v>33</v>
      </c>
      <c r="E12" s="79">
        <v>10</v>
      </c>
      <c r="F12" s="79">
        <v>54</v>
      </c>
      <c r="G12" s="79">
        <v>81</v>
      </c>
      <c r="H12" s="105">
        <v>51</v>
      </c>
      <c r="I12" s="80">
        <v>-18</v>
      </c>
      <c r="J12" s="81">
        <v>-35.294117647058826</v>
      </c>
    </row>
    <row r="13" spans="1:15" ht="24.95" customHeight="1" x14ac:dyDescent="0.2">
      <c r="A13" s="158" t="s">
        <v>128</v>
      </c>
      <c r="B13" s="164" t="s">
        <v>210</v>
      </c>
      <c r="C13" s="78">
        <v>0.62512209415901543</v>
      </c>
      <c r="D13" s="80">
        <v>64</v>
      </c>
      <c r="E13" s="79">
        <v>65</v>
      </c>
      <c r="F13" s="79">
        <v>120</v>
      </c>
      <c r="G13" s="79">
        <v>57</v>
      </c>
      <c r="H13" s="105">
        <v>101</v>
      </c>
      <c r="I13" s="80">
        <v>-37</v>
      </c>
      <c r="J13" s="81">
        <v>-36.633663366336634</v>
      </c>
    </row>
    <row r="14" spans="1:15" s="180" customFormat="1" ht="24.95" customHeight="1" x14ac:dyDescent="0.2">
      <c r="A14" s="158" t="s">
        <v>211</v>
      </c>
      <c r="B14" s="164" t="s">
        <v>131</v>
      </c>
      <c r="C14" s="78">
        <v>3.7898026958390312</v>
      </c>
      <c r="D14" s="80">
        <v>388</v>
      </c>
      <c r="E14" s="79">
        <v>370</v>
      </c>
      <c r="F14" s="79">
        <v>548</v>
      </c>
      <c r="G14" s="79">
        <v>475</v>
      </c>
      <c r="H14" s="105">
        <v>970</v>
      </c>
      <c r="I14" s="80">
        <v>-582</v>
      </c>
      <c r="J14" s="81">
        <v>-60</v>
      </c>
      <c r="K14" s="53"/>
      <c r="L14" s="53"/>
      <c r="M14" s="53"/>
      <c r="N14" s="53"/>
      <c r="O14" s="53"/>
    </row>
    <row r="15" spans="1:15" ht="24.95" customHeight="1" x14ac:dyDescent="0.2">
      <c r="A15" s="158" t="s">
        <v>212</v>
      </c>
      <c r="B15" s="164" t="s">
        <v>213</v>
      </c>
      <c r="C15" s="78">
        <v>1.2111740574330925</v>
      </c>
      <c r="D15" s="80">
        <v>124</v>
      </c>
      <c r="E15" s="79">
        <v>135</v>
      </c>
      <c r="F15" s="79">
        <v>192</v>
      </c>
      <c r="G15" s="79">
        <v>238</v>
      </c>
      <c r="H15" s="105">
        <v>654</v>
      </c>
      <c r="I15" s="80">
        <v>-530</v>
      </c>
      <c r="J15" s="81">
        <v>-81.039755351681961</v>
      </c>
    </row>
    <row r="16" spans="1:15" s="180" customFormat="1" ht="24.95" customHeight="1" x14ac:dyDescent="0.2">
      <c r="A16" s="158" t="s">
        <v>214</v>
      </c>
      <c r="B16" s="164" t="s">
        <v>135</v>
      </c>
      <c r="C16" s="78">
        <v>1.1037311974995117</v>
      </c>
      <c r="D16" s="80">
        <v>113</v>
      </c>
      <c r="E16" s="79">
        <v>93</v>
      </c>
      <c r="F16" s="79">
        <v>144</v>
      </c>
      <c r="G16" s="79">
        <v>111</v>
      </c>
      <c r="H16" s="105">
        <v>138</v>
      </c>
      <c r="I16" s="80">
        <v>-25</v>
      </c>
      <c r="J16" s="81">
        <v>-18.115942028985508</v>
      </c>
      <c r="K16" s="53"/>
      <c r="L16" s="53"/>
      <c r="M16" s="53"/>
      <c r="N16" s="53"/>
      <c r="O16" s="53"/>
    </row>
    <row r="17" spans="1:15" ht="24.95" customHeight="1" x14ac:dyDescent="0.2">
      <c r="A17" s="158" t="s">
        <v>136</v>
      </c>
      <c r="B17" s="164" t="s">
        <v>216</v>
      </c>
      <c r="C17" s="78">
        <v>1.474897440906427</v>
      </c>
      <c r="D17" s="80">
        <v>151</v>
      </c>
      <c r="E17" s="79">
        <v>142</v>
      </c>
      <c r="F17" s="79">
        <v>212</v>
      </c>
      <c r="G17" s="79">
        <v>126</v>
      </c>
      <c r="H17" s="105">
        <v>178</v>
      </c>
      <c r="I17" s="80">
        <v>-27</v>
      </c>
      <c r="J17" s="81">
        <v>-15.168539325842696</v>
      </c>
    </row>
    <row r="18" spans="1:15" s="180" customFormat="1" ht="24.95" customHeight="1" x14ac:dyDescent="0.2">
      <c r="A18" s="167" t="s">
        <v>138</v>
      </c>
      <c r="B18" s="168" t="s">
        <v>139</v>
      </c>
      <c r="C18" s="78">
        <v>2.8325844891580387</v>
      </c>
      <c r="D18" s="80">
        <v>290</v>
      </c>
      <c r="E18" s="79">
        <v>168</v>
      </c>
      <c r="F18" s="79">
        <v>374</v>
      </c>
      <c r="G18" s="79">
        <v>318</v>
      </c>
      <c r="H18" s="105">
        <v>368</v>
      </c>
      <c r="I18" s="80">
        <v>-78</v>
      </c>
      <c r="J18" s="81">
        <v>-21.195652173913043</v>
      </c>
      <c r="K18" s="53"/>
      <c r="L18" s="53"/>
      <c r="M18" s="53"/>
      <c r="N18" s="53"/>
      <c r="O18" s="53"/>
    </row>
    <row r="19" spans="1:15" ht="24.95" customHeight="1" x14ac:dyDescent="0.2">
      <c r="A19" s="158" t="s">
        <v>140</v>
      </c>
      <c r="B19" s="164" t="s">
        <v>141</v>
      </c>
      <c r="C19" s="78">
        <v>7.9996092986911504</v>
      </c>
      <c r="D19" s="80">
        <v>819</v>
      </c>
      <c r="E19" s="79">
        <v>919</v>
      </c>
      <c r="F19" s="79">
        <v>1198</v>
      </c>
      <c r="G19" s="79">
        <v>1014</v>
      </c>
      <c r="H19" s="105">
        <v>919</v>
      </c>
      <c r="I19" s="80">
        <v>-100</v>
      </c>
      <c r="J19" s="81">
        <v>-10.881392818280739</v>
      </c>
    </row>
    <row r="20" spans="1:15" s="180" customFormat="1" ht="24.95" customHeight="1" x14ac:dyDescent="0.2">
      <c r="A20" s="158" t="s">
        <v>142</v>
      </c>
      <c r="B20" s="164" t="s">
        <v>143</v>
      </c>
      <c r="C20" s="78">
        <v>6.905645633912874</v>
      </c>
      <c r="D20" s="80">
        <v>707</v>
      </c>
      <c r="E20" s="79">
        <v>474</v>
      </c>
      <c r="F20" s="79">
        <v>528</v>
      </c>
      <c r="G20" s="79">
        <v>387</v>
      </c>
      <c r="H20" s="105">
        <v>445</v>
      </c>
      <c r="I20" s="80">
        <v>262</v>
      </c>
      <c r="J20" s="81">
        <v>58.876404494382022</v>
      </c>
      <c r="K20" s="53"/>
      <c r="L20" s="53"/>
      <c r="M20" s="53"/>
      <c r="N20" s="53"/>
      <c r="O20" s="53"/>
    </row>
    <row r="21" spans="1:15" ht="24.95" customHeight="1" x14ac:dyDescent="0.2">
      <c r="A21" s="167" t="s">
        <v>144</v>
      </c>
      <c r="B21" s="168" t="s">
        <v>145</v>
      </c>
      <c r="C21" s="78">
        <v>6.6907599140457119</v>
      </c>
      <c r="D21" s="80">
        <v>685</v>
      </c>
      <c r="E21" s="79">
        <v>598</v>
      </c>
      <c r="F21" s="79">
        <v>696</v>
      </c>
      <c r="G21" s="79">
        <v>695</v>
      </c>
      <c r="H21" s="105">
        <v>725</v>
      </c>
      <c r="I21" s="80">
        <v>-40</v>
      </c>
      <c r="J21" s="81">
        <v>-5.5172413793103452</v>
      </c>
    </row>
    <row r="22" spans="1:15" ht="24.95" customHeight="1" x14ac:dyDescent="0.2">
      <c r="A22" s="167" t="s">
        <v>146</v>
      </c>
      <c r="B22" s="164" t="s">
        <v>147</v>
      </c>
      <c r="C22" s="78">
        <v>5.7921469036921271</v>
      </c>
      <c r="D22" s="80">
        <v>593</v>
      </c>
      <c r="E22" s="79">
        <v>591</v>
      </c>
      <c r="F22" s="79">
        <v>635</v>
      </c>
      <c r="G22" s="79">
        <v>608</v>
      </c>
      <c r="H22" s="105">
        <v>848</v>
      </c>
      <c r="I22" s="80">
        <v>-255</v>
      </c>
      <c r="J22" s="81">
        <v>-30.070754716981131</v>
      </c>
    </row>
    <row r="23" spans="1:15" ht="24.95" customHeight="1" x14ac:dyDescent="0.2">
      <c r="A23" s="158" t="s">
        <v>148</v>
      </c>
      <c r="B23" s="164" t="s">
        <v>149</v>
      </c>
      <c r="C23" s="78">
        <v>2.0609494041805041</v>
      </c>
      <c r="D23" s="80">
        <v>211</v>
      </c>
      <c r="E23" s="79">
        <v>170</v>
      </c>
      <c r="F23" s="79">
        <v>299</v>
      </c>
      <c r="G23" s="79">
        <v>182</v>
      </c>
      <c r="H23" s="105">
        <v>432</v>
      </c>
      <c r="I23" s="80">
        <v>-221</v>
      </c>
      <c r="J23" s="81">
        <v>-51.157407407407405</v>
      </c>
    </row>
    <row r="24" spans="1:15" ht="24.95" customHeight="1" x14ac:dyDescent="0.2">
      <c r="A24" s="158" t="s">
        <v>150</v>
      </c>
      <c r="B24" s="164" t="s">
        <v>217</v>
      </c>
      <c r="C24" s="78">
        <v>9.7479976557921475</v>
      </c>
      <c r="D24" s="80">
        <v>998</v>
      </c>
      <c r="E24" s="79">
        <v>659</v>
      </c>
      <c r="F24" s="79">
        <v>938</v>
      </c>
      <c r="G24" s="79">
        <v>852</v>
      </c>
      <c r="H24" s="105">
        <v>1014</v>
      </c>
      <c r="I24" s="80">
        <v>-16</v>
      </c>
      <c r="J24" s="81">
        <v>-1.5779092702169626</v>
      </c>
    </row>
    <row r="25" spans="1:15" ht="24.95" customHeight="1" x14ac:dyDescent="0.2">
      <c r="A25" s="158" t="s">
        <v>152</v>
      </c>
      <c r="B25" s="171" t="s">
        <v>153</v>
      </c>
      <c r="C25" s="78">
        <v>18.519242039460831</v>
      </c>
      <c r="D25" s="80">
        <v>1896</v>
      </c>
      <c r="E25" s="79">
        <v>2336</v>
      </c>
      <c r="F25" s="79">
        <v>2260</v>
      </c>
      <c r="G25" s="79">
        <v>1910</v>
      </c>
      <c r="H25" s="105">
        <v>1764</v>
      </c>
      <c r="I25" s="80">
        <v>132</v>
      </c>
      <c r="J25" s="81">
        <v>7.4829931972789119</v>
      </c>
    </row>
    <row r="26" spans="1:15" ht="24.95" customHeight="1" x14ac:dyDescent="0.2">
      <c r="A26" s="158" t="s">
        <v>219</v>
      </c>
      <c r="B26" s="171" t="s">
        <v>155</v>
      </c>
      <c r="C26" s="78">
        <v>5.6749365110373118</v>
      </c>
      <c r="D26" s="80">
        <v>581</v>
      </c>
      <c r="E26" s="79">
        <v>829</v>
      </c>
      <c r="F26" s="79">
        <v>820</v>
      </c>
      <c r="G26" s="79">
        <v>659</v>
      </c>
      <c r="H26" s="105">
        <v>630</v>
      </c>
      <c r="I26" s="80">
        <v>-49</v>
      </c>
      <c r="J26" s="81">
        <v>-7.7777777777777777</v>
      </c>
    </row>
    <row r="27" spans="1:15" ht="24.95" customHeight="1" x14ac:dyDescent="0.2">
      <c r="A27" s="167">
        <v>782.78300000000002</v>
      </c>
      <c r="B27" s="170" t="s">
        <v>156</v>
      </c>
      <c r="C27" s="78">
        <v>12.84430552842352</v>
      </c>
      <c r="D27" s="80">
        <v>1315</v>
      </c>
      <c r="E27" s="79">
        <v>1507</v>
      </c>
      <c r="F27" s="79">
        <v>1440</v>
      </c>
      <c r="G27" s="79">
        <v>1251</v>
      </c>
      <c r="H27" s="105">
        <v>1134</v>
      </c>
      <c r="I27" s="80">
        <v>181</v>
      </c>
      <c r="J27" s="81">
        <v>15.961199294532628</v>
      </c>
    </row>
    <row r="28" spans="1:15" ht="24.95" customHeight="1" x14ac:dyDescent="0.2">
      <c r="A28" s="158" t="s">
        <v>157</v>
      </c>
      <c r="B28" s="164" t="s">
        <v>158</v>
      </c>
      <c r="C28" s="78">
        <v>3.7214299667903887</v>
      </c>
      <c r="D28" s="80">
        <v>381</v>
      </c>
      <c r="E28" s="79">
        <v>343</v>
      </c>
      <c r="F28" s="79">
        <v>519</v>
      </c>
      <c r="G28" s="79">
        <v>423</v>
      </c>
      <c r="H28" s="105">
        <v>720</v>
      </c>
      <c r="I28" s="80">
        <v>-339</v>
      </c>
      <c r="J28" s="81">
        <v>-47.083333333333336</v>
      </c>
    </row>
    <row r="29" spans="1:15" ht="24.95" customHeight="1" x14ac:dyDescent="0.2">
      <c r="A29" s="158" t="s">
        <v>159</v>
      </c>
      <c r="B29" s="164" t="s">
        <v>160</v>
      </c>
      <c r="C29" s="78">
        <v>10.119163899199062</v>
      </c>
      <c r="D29" s="80">
        <v>1036</v>
      </c>
      <c r="E29" s="79">
        <v>736</v>
      </c>
      <c r="F29" s="79">
        <v>1040</v>
      </c>
      <c r="G29" s="79">
        <v>645</v>
      </c>
      <c r="H29" s="105">
        <v>789</v>
      </c>
      <c r="I29" s="80">
        <v>247</v>
      </c>
      <c r="J29" s="81">
        <v>31.305449936628644</v>
      </c>
    </row>
    <row r="30" spans="1:15" ht="24.95" customHeight="1" x14ac:dyDescent="0.2">
      <c r="A30" s="158">
        <v>86</v>
      </c>
      <c r="B30" s="164" t="s">
        <v>161</v>
      </c>
      <c r="C30" s="78">
        <v>8.9470599726509086</v>
      </c>
      <c r="D30" s="80">
        <v>916</v>
      </c>
      <c r="E30" s="79">
        <v>1031</v>
      </c>
      <c r="F30" s="79">
        <v>1073</v>
      </c>
      <c r="G30" s="79">
        <v>857</v>
      </c>
      <c r="H30" s="105">
        <v>914</v>
      </c>
      <c r="I30" s="80">
        <v>2</v>
      </c>
      <c r="J30" s="81">
        <v>0.21881838074398249</v>
      </c>
    </row>
    <row r="31" spans="1:15" ht="24.95" customHeight="1" x14ac:dyDescent="0.2">
      <c r="A31" s="158">
        <v>87.88</v>
      </c>
      <c r="B31" s="171" t="s">
        <v>162</v>
      </c>
      <c r="C31" s="78">
        <v>6.0168001562805236</v>
      </c>
      <c r="D31" s="80">
        <v>616</v>
      </c>
      <c r="E31" s="79">
        <v>636</v>
      </c>
      <c r="F31" s="79">
        <v>1050</v>
      </c>
      <c r="G31" s="79">
        <v>618</v>
      </c>
      <c r="H31" s="105">
        <v>548</v>
      </c>
      <c r="I31" s="80">
        <v>68</v>
      </c>
      <c r="J31" s="81">
        <v>12.408759124087592</v>
      </c>
    </row>
    <row r="32" spans="1:15" ht="24.95" customHeight="1" x14ac:dyDescent="0.2">
      <c r="A32" s="158" t="s">
        <v>163</v>
      </c>
      <c r="B32" s="164" t="s">
        <v>164</v>
      </c>
      <c r="C32" s="78">
        <v>5.9093572963469425</v>
      </c>
      <c r="D32" s="80">
        <v>605</v>
      </c>
      <c r="E32" s="79">
        <v>588</v>
      </c>
      <c r="F32" s="79">
        <v>1172</v>
      </c>
      <c r="G32" s="79">
        <v>609</v>
      </c>
      <c r="H32" s="105">
        <v>642</v>
      </c>
      <c r="I32" s="80">
        <v>-37</v>
      </c>
      <c r="J32" s="81">
        <v>-5.7632398753894085</v>
      </c>
    </row>
    <row r="33" spans="1:10" ht="24.95" customHeight="1" x14ac:dyDescent="0.2">
      <c r="A33" s="158"/>
      <c r="B33" s="171"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0.32232857980074231</v>
      </c>
      <c r="D35" s="80">
        <v>33</v>
      </c>
      <c r="E35" s="79">
        <v>10</v>
      </c>
      <c r="F35" s="79">
        <v>54</v>
      </c>
      <c r="G35" s="79">
        <v>81</v>
      </c>
      <c r="H35" s="105">
        <v>51</v>
      </c>
      <c r="I35" s="80">
        <v>-18</v>
      </c>
      <c r="J35" s="81">
        <v>-35.294117647058826</v>
      </c>
    </row>
    <row r="36" spans="1:10" ht="24.95" customHeight="1" x14ac:dyDescent="0.2">
      <c r="A36" s="239" t="s">
        <v>167</v>
      </c>
      <c r="B36" s="240" t="s">
        <v>168</v>
      </c>
      <c r="C36" s="78">
        <v>7.2475092791560849</v>
      </c>
      <c r="D36" s="80">
        <v>742</v>
      </c>
      <c r="E36" s="79">
        <v>603</v>
      </c>
      <c r="F36" s="79">
        <v>1042</v>
      </c>
      <c r="G36" s="79">
        <v>850</v>
      </c>
      <c r="H36" s="105">
        <v>1439</v>
      </c>
      <c r="I36" s="80">
        <v>-697</v>
      </c>
      <c r="J36" s="81">
        <v>-48.43641417651147</v>
      </c>
    </row>
    <row r="37" spans="1:10" ht="24.95" customHeight="1" x14ac:dyDescent="0.2">
      <c r="A37" s="241" t="s">
        <v>169</v>
      </c>
      <c r="B37" s="242" t="s">
        <v>170</v>
      </c>
      <c r="C37" s="90">
        <v>92.430162141043169</v>
      </c>
      <c r="D37" s="108">
        <v>9463</v>
      </c>
      <c r="E37" s="109">
        <v>9081</v>
      </c>
      <c r="F37" s="109">
        <v>11408</v>
      </c>
      <c r="G37" s="109">
        <v>8800</v>
      </c>
      <c r="H37" s="110">
        <v>9760</v>
      </c>
      <c r="I37" s="108">
        <v>-297</v>
      </c>
      <c r="J37" s="111">
        <v>-3.043032786885246</v>
      </c>
    </row>
    <row r="38" spans="1:10" s="113" customFormat="1" ht="11.25" customHeight="1" x14ac:dyDescent="0.2">
      <c r="A38" s="287"/>
      <c r="J38" s="114" t="s">
        <v>37</v>
      </c>
    </row>
    <row r="39" spans="1:10" s="113" customFormat="1" ht="12.75" customHeight="1" x14ac:dyDescent="0.15">
      <c r="A39" s="113" t="s">
        <v>116</v>
      </c>
    </row>
    <row r="40" spans="1:10" s="86" customFormat="1" ht="21" customHeight="1" x14ac:dyDescent="0.2">
      <c r="A40" s="382" t="s">
        <v>361</v>
      </c>
      <c r="B40" s="279"/>
      <c r="C40" s="279"/>
      <c r="D40" s="279"/>
      <c r="E40" s="279"/>
      <c r="F40" s="279"/>
      <c r="G40" s="279"/>
      <c r="H40" s="279"/>
      <c r="I40" s="279"/>
      <c r="J40" s="279"/>
    </row>
    <row r="41" spans="1:10" s="86" customFormat="1" ht="30.6" customHeight="1" x14ac:dyDescent="0.2">
      <c r="A41" s="279" t="s">
        <v>362</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DE433-3C87-442D-8733-8CC4AEC7DFDF}">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40</v>
      </c>
    </row>
    <row r="2" spans="1:15" customFormat="1" ht="6.2" customHeight="1" x14ac:dyDescent="0.2">
      <c r="A2" s="35"/>
      <c r="B2" s="36"/>
      <c r="C2" s="36"/>
      <c r="D2" s="36"/>
      <c r="E2" s="36"/>
      <c r="F2" s="36"/>
      <c r="G2" s="36"/>
      <c r="H2" s="36"/>
      <c r="I2" s="36"/>
      <c r="J2" s="36"/>
      <c r="K2" s="36"/>
    </row>
    <row r="3" spans="1:15" s="39" customFormat="1" ht="24.95" customHeight="1" x14ac:dyDescent="0.2">
      <c r="A3" s="37" t="s">
        <v>363</v>
      </c>
      <c r="B3" s="38"/>
      <c r="C3" s="38"/>
      <c r="D3" s="38"/>
      <c r="E3" s="38"/>
      <c r="F3" s="38"/>
      <c r="G3" s="38"/>
      <c r="H3" s="38"/>
      <c r="I3" s="38"/>
      <c r="J3" s="38"/>
      <c r="K3" s="38"/>
    </row>
    <row r="4" spans="1:15" s="39" customFormat="1" ht="12" customHeight="1" x14ac:dyDescent="0.2">
      <c r="A4" s="40" t="s">
        <v>86</v>
      </c>
      <c r="B4" s="40"/>
      <c r="C4" s="40"/>
      <c r="D4" s="40"/>
      <c r="E4" s="40"/>
      <c r="F4" s="40"/>
      <c r="G4" s="40"/>
      <c r="H4" s="40"/>
      <c r="I4" s="40"/>
      <c r="J4" s="40"/>
      <c r="K4" s="40"/>
    </row>
    <row r="5" spans="1:15" s="39" customFormat="1" ht="12" customHeight="1" x14ac:dyDescent="0.2">
      <c r="A5" s="41" t="s">
        <v>336</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334</v>
      </c>
      <c r="B7" s="46"/>
      <c r="C7" s="46"/>
      <c r="D7" s="47" t="s">
        <v>88</v>
      </c>
      <c r="E7" s="383" t="s">
        <v>364</v>
      </c>
      <c r="F7" s="49"/>
      <c r="G7" s="49"/>
      <c r="H7" s="49"/>
      <c r="I7" s="50"/>
      <c r="J7" s="378" t="s">
        <v>360</v>
      </c>
      <c r="K7" s="379"/>
      <c r="L7" s="53"/>
      <c r="M7" s="53"/>
      <c r="N7" s="53"/>
      <c r="O7" s="53"/>
    </row>
    <row r="8" spans="1:15" ht="21.75" customHeight="1" x14ac:dyDescent="0.2">
      <c r="A8" s="54"/>
      <c r="B8" s="55"/>
      <c r="C8" s="55"/>
      <c r="D8" s="56"/>
      <c r="E8" s="57" t="s">
        <v>336</v>
      </c>
      <c r="F8" s="57" t="s">
        <v>338</v>
      </c>
      <c r="G8" s="57" t="s">
        <v>339</v>
      </c>
      <c r="H8" s="57" t="s">
        <v>340</v>
      </c>
      <c r="I8" s="57" t="s">
        <v>341</v>
      </c>
      <c r="J8" s="380"/>
      <c r="K8" s="381"/>
    </row>
    <row r="9" spans="1:15" ht="12" customHeight="1" x14ac:dyDescent="0.2">
      <c r="A9" s="54"/>
      <c r="B9" s="55"/>
      <c r="C9" s="55"/>
      <c r="D9" s="56"/>
      <c r="E9" s="60"/>
      <c r="F9" s="60"/>
      <c r="G9" s="60"/>
      <c r="H9" s="60"/>
      <c r="I9" s="60"/>
      <c r="J9" s="61" t="s">
        <v>96</v>
      </c>
      <c r="K9" s="62" t="s">
        <v>97</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98</v>
      </c>
      <c r="B11" s="244"/>
      <c r="C11" s="245"/>
      <c r="D11" s="246">
        <v>100</v>
      </c>
      <c r="E11" s="250">
        <v>10238</v>
      </c>
      <c r="F11" s="295">
        <v>9694</v>
      </c>
      <c r="G11" s="295">
        <v>12504</v>
      </c>
      <c r="H11" s="295">
        <v>9731</v>
      </c>
      <c r="I11" s="249">
        <v>11250</v>
      </c>
      <c r="J11" s="250">
        <v>-1012</v>
      </c>
      <c r="K11" s="251">
        <v>-8.9955555555555549</v>
      </c>
    </row>
    <row r="12" spans="1:15" ht="18" customHeight="1" x14ac:dyDescent="0.2">
      <c r="A12" s="252" t="s">
        <v>224</v>
      </c>
      <c r="B12" s="253"/>
      <c r="C12" s="253"/>
      <c r="D12" s="254"/>
      <c r="E12" s="267"/>
      <c r="F12" s="267"/>
      <c r="G12" s="267"/>
      <c r="H12" s="267"/>
      <c r="I12" s="267"/>
      <c r="J12" s="254"/>
      <c r="K12" s="255"/>
    </row>
    <row r="13" spans="1:15" ht="15.95" customHeight="1" x14ac:dyDescent="0.2">
      <c r="A13" s="256" t="s">
        <v>225</v>
      </c>
      <c r="B13" s="257"/>
      <c r="C13" s="258"/>
      <c r="D13" s="259">
        <v>23.63742918538777</v>
      </c>
      <c r="E13" s="260">
        <v>2420</v>
      </c>
      <c r="F13" s="261">
        <v>2767</v>
      </c>
      <c r="G13" s="261">
        <v>2783</v>
      </c>
      <c r="H13" s="261">
        <v>2549</v>
      </c>
      <c r="I13" s="262">
        <v>2706</v>
      </c>
      <c r="J13" s="260">
        <v>-286</v>
      </c>
      <c r="K13" s="263">
        <v>-10.56910569105691</v>
      </c>
    </row>
    <row r="14" spans="1:15" ht="15.95" customHeight="1" x14ac:dyDescent="0.2">
      <c r="A14" s="256" t="s">
        <v>226</v>
      </c>
      <c r="B14" s="257"/>
      <c r="C14" s="258"/>
      <c r="D14" s="259">
        <v>44.403203750732565</v>
      </c>
      <c r="E14" s="260">
        <v>4546</v>
      </c>
      <c r="F14" s="261">
        <v>4157</v>
      </c>
      <c r="G14" s="261">
        <v>6201</v>
      </c>
      <c r="H14" s="261">
        <v>4281</v>
      </c>
      <c r="I14" s="262">
        <v>5088</v>
      </c>
      <c r="J14" s="260">
        <v>-542</v>
      </c>
      <c r="K14" s="263">
        <v>-10.65251572327044</v>
      </c>
    </row>
    <row r="15" spans="1:15" ht="15.95" customHeight="1" x14ac:dyDescent="0.2">
      <c r="A15" s="256" t="s">
        <v>227</v>
      </c>
      <c r="B15" s="257"/>
      <c r="C15" s="258"/>
      <c r="D15" s="259">
        <v>14.797812072670444</v>
      </c>
      <c r="E15" s="260">
        <v>1515</v>
      </c>
      <c r="F15" s="261">
        <v>1020</v>
      </c>
      <c r="G15" s="261">
        <v>1436</v>
      </c>
      <c r="H15" s="261">
        <v>1118</v>
      </c>
      <c r="I15" s="262">
        <v>1439</v>
      </c>
      <c r="J15" s="260">
        <v>76</v>
      </c>
      <c r="K15" s="263">
        <v>5.2814454482279363</v>
      </c>
    </row>
    <row r="16" spans="1:15" ht="15.95" customHeight="1" x14ac:dyDescent="0.2">
      <c r="A16" s="256" t="s">
        <v>228</v>
      </c>
      <c r="B16" s="257"/>
      <c r="C16" s="258"/>
      <c r="D16" s="259">
        <v>16.975971869505763</v>
      </c>
      <c r="E16" s="260">
        <v>1738</v>
      </c>
      <c r="F16" s="261">
        <v>1732</v>
      </c>
      <c r="G16" s="261">
        <v>2025</v>
      </c>
      <c r="H16" s="261">
        <v>1774</v>
      </c>
      <c r="I16" s="262">
        <v>2001</v>
      </c>
      <c r="J16" s="260">
        <v>-263</v>
      </c>
      <c r="K16" s="263">
        <v>-13.143428285857071</v>
      </c>
    </row>
    <row r="17" spans="1:11" ht="18" customHeight="1" x14ac:dyDescent="0.2">
      <c r="A17" s="252" t="s">
        <v>235</v>
      </c>
      <c r="B17" s="253"/>
      <c r="C17" s="253"/>
      <c r="D17" s="254"/>
      <c r="E17" s="267"/>
      <c r="F17" s="267"/>
      <c r="G17" s="267"/>
      <c r="H17" s="267"/>
      <c r="I17" s="267"/>
      <c r="J17" s="254"/>
      <c r="K17" s="255"/>
    </row>
    <row r="18" spans="1:11" ht="13.5" customHeight="1" x14ac:dyDescent="0.2">
      <c r="A18" s="256">
        <v>11</v>
      </c>
      <c r="B18" s="257" t="s">
        <v>236</v>
      </c>
      <c r="C18" s="258"/>
      <c r="D18" s="259">
        <v>0.54698183238913856</v>
      </c>
      <c r="E18" s="551">
        <v>56</v>
      </c>
      <c r="F18" s="550">
        <v>35</v>
      </c>
      <c r="G18" s="261">
        <v>129</v>
      </c>
      <c r="H18" s="261">
        <v>100</v>
      </c>
      <c r="I18" s="552">
        <v>76</v>
      </c>
      <c r="J18" s="260">
        <v>-20</v>
      </c>
      <c r="K18" s="263">
        <v>-26.315789473684209</v>
      </c>
    </row>
    <row r="19" spans="1:11" ht="13.5" customHeight="1" x14ac:dyDescent="0.2">
      <c r="A19" s="256" t="s">
        <v>237</v>
      </c>
      <c r="B19" s="257" t="s">
        <v>238</v>
      </c>
      <c r="C19" s="258"/>
      <c r="D19" s="259">
        <v>0.46884157061926157</v>
      </c>
      <c r="E19" s="551">
        <v>48</v>
      </c>
      <c r="F19" s="550">
        <v>24</v>
      </c>
      <c r="G19" s="550">
        <v>59</v>
      </c>
      <c r="H19" s="550">
        <v>88</v>
      </c>
      <c r="I19" s="552">
        <v>63</v>
      </c>
      <c r="J19" s="260">
        <v>-15</v>
      </c>
      <c r="K19" s="263">
        <v>-23.80952380952381</v>
      </c>
    </row>
    <row r="20" spans="1:11" ht="13.5" customHeight="1" x14ac:dyDescent="0.2">
      <c r="A20" s="256">
        <v>12</v>
      </c>
      <c r="B20" s="257" t="s">
        <v>239</v>
      </c>
      <c r="C20" s="258"/>
      <c r="D20" s="259">
        <v>0.79117015042000394</v>
      </c>
      <c r="E20" s="551">
        <v>81</v>
      </c>
      <c r="F20" s="550">
        <v>26</v>
      </c>
      <c r="G20" s="550">
        <v>89</v>
      </c>
      <c r="H20" s="550">
        <v>82</v>
      </c>
      <c r="I20" s="552">
        <v>85</v>
      </c>
      <c r="J20" s="260">
        <v>-4</v>
      </c>
      <c r="K20" s="263">
        <v>-4.7058823529411766</v>
      </c>
    </row>
    <row r="21" spans="1:11" ht="13.5" customHeight="1" x14ac:dyDescent="0.2">
      <c r="A21" s="256">
        <v>21</v>
      </c>
      <c r="B21" s="257" t="s">
        <v>240</v>
      </c>
      <c r="C21" s="258"/>
      <c r="D21" s="259">
        <v>0.1855831217034577</v>
      </c>
      <c r="E21" s="551">
        <v>19</v>
      </c>
      <c r="F21" s="550">
        <v>16</v>
      </c>
      <c r="G21" s="550">
        <v>40</v>
      </c>
      <c r="H21" s="550">
        <v>44</v>
      </c>
      <c r="I21" s="552">
        <v>16</v>
      </c>
      <c r="J21" s="260">
        <v>3</v>
      </c>
      <c r="K21" s="263">
        <v>18.75</v>
      </c>
    </row>
    <row r="22" spans="1:11" ht="13.5" customHeight="1" x14ac:dyDescent="0.2">
      <c r="A22" s="256">
        <v>22</v>
      </c>
      <c r="B22" s="257" t="s">
        <v>241</v>
      </c>
      <c r="C22" s="258"/>
      <c r="D22" s="259">
        <v>0.46884157061926157</v>
      </c>
      <c r="E22" s="551">
        <v>48</v>
      </c>
      <c r="F22" s="550">
        <v>37</v>
      </c>
      <c r="G22" s="550">
        <v>67</v>
      </c>
      <c r="H22" s="550">
        <v>52</v>
      </c>
      <c r="I22" s="552">
        <v>53</v>
      </c>
      <c r="J22" s="260">
        <v>-5</v>
      </c>
      <c r="K22" s="263">
        <v>-9.433962264150944</v>
      </c>
    </row>
    <row r="23" spans="1:11" ht="13.5" customHeight="1" x14ac:dyDescent="0.2">
      <c r="A23" s="256">
        <v>23</v>
      </c>
      <c r="B23" s="257" t="s">
        <v>242</v>
      </c>
      <c r="C23" s="258"/>
      <c r="D23" s="259">
        <v>0.34186364524321156</v>
      </c>
      <c r="E23" s="551">
        <v>35</v>
      </c>
      <c r="F23" s="550">
        <v>32</v>
      </c>
      <c r="G23" s="550">
        <v>57</v>
      </c>
      <c r="H23" s="550">
        <v>51</v>
      </c>
      <c r="I23" s="552">
        <v>66</v>
      </c>
      <c r="J23" s="260">
        <v>-31</v>
      </c>
      <c r="K23" s="263">
        <v>-46.969696969696969</v>
      </c>
    </row>
    <row r="24" spans="1:11" ht="13.5" customHeight="1" x14ac:dyDescent="0.2">
      <c r="A24" s="256">
        <v>24</v>
      </c>
      <c r="B24" s="257" t="s">
        <v>243</v>
      </c>
      <c r="C24" s="258"/>
      <c r="D24" s="259">
        <v>1.5237351045126002</v>
      </c>
      <c r="E24" s="260">
        <v>156</v>
      </c>
      <c r="F24" s="550">
        <v>95</v>
      </c>
      <c r="G24" s="261">
        <v>158</v>
      </c>
      <c r="H24" s="261">
        <v>140</v>
      </c>
      <c r="I24" s="262">
        <v>150</v>
      </c>
      <c r="J24" s="260">
        <v>6</v>
      </c>
      <c r="K24" s="263">
        <v>4</v>
      </c>
    </row>
    <row r="25" spans="1:11" ht="13.5" customHeight="1" x14ac:dyDescent="0.2">
      <c r="A25" s="256">
        <v>25</v>
      </c>
      <c r="B25" s="257" t="s">
        <v>244</v>
      </c>
      <c r="C25" s="258"/>
      <c r="D25" s="259">
        <v>2.2465325258839619</v>
      </c>
      <c r="E25" s="260">
        <v>230</v>
      </c>
      <c r="F25" s="261">
        <v>124</v>
      </c>
      <c r="G25" s="261">
        <v>245</v>
      </c>
      <c r="H25" s="261">
        <v>157</v>
      </c>
      <c r="I25" s="262">
        <v>228</v>
      </c>
      <c r="J25" s="260">
        <v>2</v>
      </c>
      <c r="K25" s="263">
        <v>0.8771929824561403</v>
      </c>
    </row>
    <row r="26" spans="1:11" ht="13.5" customHeight="1" x14ac:dyDescent="0.2">
      <c r="A26" s="256">
        <v>26</v>
      </c>
      <c r="B26" s="257" t="s">
        <v>245</v>
      </c>
      <c r="C26" s="258"/>
      <c r="D26" s="259">
        <v>2.0609494041805041</v>
      </c>
      <c r="E26" s="260">
        <v>211</v>
      </c>
      <c r="F26" s="261">
        <v>106</v>
      </c>
      <c r="G26" s="261">
        <v>264</v>
      </c>
      <c r="H26" s="261">
        <v>139</v>
      </c>
      <c r="I26" s="262">
        <v>181</v>
      </c>
      <c r="J26" s="260">
        <v>30</v>
      </c>
      <c r="K26" s="263">
        <v>16.574585635359117</v>
      </c>
    </row>
    <row r="27" spans="1:11" ht="13.5" customHeight="1" x14ac:dyDescent="0.2">
      <c r="A27" s="256">
        <v>27</v>
      </c>
      <c r="B27" s="257" t="s">
        <v>246</v>
      </c>
      <c r="C27" s="258"/>
      <c r="D27" s="259">
        <v>1.553037702676304</v>
      </c>
      <c r="E27" s="260">
        <v>159</v>
      </c>
      <c r="F27" s="550">
        <v>79</v>
      </c>
      <c r="G27" s="261">
        <v>101</v>
      </c>
      <c r="H27" s="261">
        <v>113</v>
      </c>
      <c r="I27" s="262">
        <v>119</v>
      </c>
      <c r="J27" s="260">
        <v>40</v>
      </c>
      <c r="K27" s="263">
        <v>33.613445378151262</v>
      </c>
    </row>
    <row r="28" spans="1:11" ht="13.5" customHeight="1" x14ac:dyDescent="0.2">
      <c r="A28" s="256">
        <v>28</v>
      </c>
      <c r="B28" s="257" t="s">
        <v>247</v>
      </c>
      <c r="C28" s="258"/>
      <c r="D28" s="259">
        <v>4.883766360617308E-2</v>
      </c>
      <c r="E28" s="551">
        <v>5</v>
      </c>
      <c r="F28" s="550">
        <v>8</v>
      </c>
      <c r="G28" s="550">
        <v>11</v>
      </c>
      <c r="H28" s="550">
        <v>5</v>
      </c>
      <c r="I28" s="552">
        <v>11</v>
      </c>
      <c r="J28" s="260">
        <v>-6</v>
      </c>
      <c r="K28" s="263">
        <v>-54.545454545454547</v>
      </c>
    </row>
    <row r="29" spans="1:11" ht="13.5" customHeight="1" x14ac:dyDescent="0.2">
      <c r="A29" s="256">
        <v>29</v>
      </c>
      <c r="B29" s="257" t="s">
        <v>248</v>
      </c>
      <c r="C29" s="258"/>
      <c r="D29" s="259">
        <v>2.8423520218792735</v>
      </c>
      <c r="E29" s="260">
        <v>291</v>
      </c>
      <c r="F29" s="261">
        <v>255</v>
      </c>
      <c r="G29" s="261">
        <v>275</v>
      </c>
      <c r="H29" s="261">
        <v>303</v>
      </c>
      <c r="I29" s="262">
        <v>413</v>
      </c>
      <c r="J29" s="260">
        <v>-122</v>
      </c>
      <c r="K29" s="263">
        <v>-29.53995157384988</v>
      </c>
    </row>
    <row r="30" spans="1:11" ht="13.5" customHeight="1" x14ac:dyDescent="0.2">
      <c r="A30" s="256" t="s">
        <v>249</v>
      </c>
      <c r="B30" s="257" t="s">
        <v>250</v>
      </c>
      <c r="C30" s="258"/>
      <c r="D30" s="259" t="s">
        <v>548</v>
      </c>
      <c r="E30" s="260" t="s">
        <v>548</v>
      </c>
      <c r="F30" s="261" t="s">
        <v>548</v>
      </c>
      <c r="G30" s="261" t="s">
        <v>548</v>
      </c>
      <c r="H30" s="550">
        <v>45</v>
      </c>
      <c r="I30" s="262" t="s">
        <v>548</v>
      </c>
      <c r="J30" s="260" t="s">
        <v>548</v>
      </c>
      <c r="K30" s="263" t="s">
        <v>548</v>
      </c>
    </row>
    <row r="31" spans="1:11" ht="13.5" customHeight="1" x14ac:dyDescent="0.2">
      <c r="A31" s="256" t="s">
        <v>251</v>
      </c>
      <c r="B31" s="257" t="s">
        <v>252</v>
      </c>
      <c r="C31" s="258"/>
      <c r="D31" s="259">
        <v>2.3832779839812464</v>
      </c>
      <c r="E31" s="260">
        <v>244</v>
      </c>
      <c r="F31" s="261">
        <v>215</v>
      </c>
      <c r="G31" s="261">
        <v>243</v>
      </c>
      <c r="H31" s="261">
        <v>251</v>
      </c>
      <c r="I31" s="262">
        <v>251</v>
      </c>
      <c r="J31" s="260">
        <v>-7</v>
      </c>
      <c r="K31" s="263">
        <v>-2.7888446215139444</v>
      </c>
    </row>
    <row r="32" spans="1:11" ht="13.5" customHeight="1" x14ac:dyDescent="0.2">
      <c r="A32" s="256">
        <v>31</v>
      </c>
      <c r="B32" s="257" t="s">
        <v>253</v>
      </c>
      <c r="C32" s="258"/>
      <c r="D32" s="259">
        <v>0.41023637429185389</v>
      </c>
      <c r="E32" s="551">
        <v>42</v>
      </c>
      <c r="F32" s="550">
        <v>56</v>
      </c>
      <c r="G32" s="550">
        <v>59</v>
      </c>
      <c r="H32" s="550">
        <v>71</v>
      </c>
      <c r="I32" s="552">
        <v>79</v>
      </c>
      <c r="J32" s="260">
        <v>-37</v>
      </c>
      <c r="K32" s="263">
        <v>-46.835443037974684</v>
      </c>
    </row>
    <row r="33" spans="1:11" ht="13.5" customHeight="1" x14ac:dyDescent="0.2">
      <c r="A33" s="256">
        <v>32</v>
      </c>
      <c r="B33" s="257" t="s">
        <v>254</v>
      </c>
      <c r="C33" s="258"/>
      <c r="D33" s="259">
        <v>0.71302988865012695</v>
      </c>
      <c r="E33" s="551">
        <v>73</v>
      </c>
      <c r="F33" s="550">
        <v>54</v>
      </c>
      <c r="G33" s="261">
        <v>133</v>
      </c>
      <c r="H33" s="261">
        <v>125</v>
      </c>
      <c r="I33" s="262">
        <v>135</v>
      </c>
      <c r="J33" s="260">
        <v>-62</v>
      </c>
      <c r="K33" s="263">
        <v>-45.925925925925924</v>
      </c>
    </row>
    <row r="34" spans="1:11" ht="13.5" customHeight="1" x14ac:dyDescent="0.2">
      <c r="A34" s="256">
        <v>33</v>
      </c>
      <c r="B34" s="257" t="s">
        <v>255</v>
      </c>
      <c r="C34" s="258"/>
      <c r="D34" s="259">
        <v>0.73256495409259625</v>
      </c>
      <c r="E34" s="551">
        <v>75</v>
      </c>
      <c r="F34" s="550">
        <v>55</v>
      </c>
      <c r="G34" s="550">
        <v>98</v>
      </c>
      <c r="H34" s="550">
        <v>71</v>
      </c>
      <c r="I34" s="552">
        <v>77</v>
      </c>
      <c r="J34" s="260">
        <v>-2</v>
      </c>
      <c r="K34" s="263">
        <v>-2.5974025974025974</v>
      </c>
    </row>
    <row r="35" spans="1:11" ht="13.5" customHeight="1" x14ac:dyDescent="0.2">
      <c r="A35" s="256">
        <v>34</v>
      </c>
      <c r="B35" s="257" t="s">
        <v>256</v>
      </c>
      <c r="C35" s="258"/>
      <c r="D35" s="259">
        <v>1.7874584879859348</v>
      </c>
      <c r="E35" s="260">
        <v>183</v>
      </c>
      <c r="F35" s="261">
        <v>115</v>
      </c>
      <c r="G35" s="261">
        <v>201</v>
      </c>
      <c r="H35" s="261">
        <v>141</v>
      </c>
      <c r="I35" s="262">
        <v>341</v>
      </c>
      <c r="J35" s="260">
        <v>-158</v>
      </c>
      <c r="K35" s="263">
        <v>-46.334310850439884</v>
      </c>
    </row>
    <row r="36" spans="1:11" ht="13.5" customHeight="1" x14ac:dyDescent="0.2">
      <c r="A36" s="256">
        <v>41</v>
      </c>
      <c r="B36" s="257" t="s">
        <v>257</v>
      </c>
      <c r="C36" s="258"/>
      <c r="D36" s="259">
        <v>1.8655987497558117</v>
      </c>
      <c r="E36" s="260">
        <v>191</v>
      </c>
      <c r="F36" s="261">
        <v>149</v>
      </c>
      <c r="G36" s="261">
        <v>215</v>
      </c>
      <c r="H36" s="261">
        <v>171</v>
      </c>
      <c r="I36" s="262">
        <v>177</v>
      </c>
      <c r="J36" s="260">
        <v>14</v>
      </c>
      <c r="K36" s="263">
        <v>7.9096045197740112</v>
      </c>
    </row>
    <row r="37" spans="1:11" ht="13.5" customHeight="1" x14ac:dyDescent="0.2">
      <c r="A37" s="256">
        <v>42</v>
      </c>
      <c r="B37" s="257" t="s">
        <v>258</v>
      </c>
      <c r="C37" s="258"/>
      <c r="D37" s="259">
        <v>0.14651299081851923</v>
      </c>
      <c r="E37" s="551">
        <v>15</v>
      </c>
      <c r="F37" s="550">
        <v>14</v>
      </c>
      <c r="G37" s="550">
        <v>15</v>
      </c>
      <c r="H37" s="550">
        <v>13</v>
      </c>
      <c r="I37" s="552">
        <v>18</v>
      </c>
      <c r="J37" s="260">
        <v>-3</v>
      </c>
      <c r="K37" s="263">
        <v>-16.666666666666668</v>
      </c>
    </row>
    <row r="38" spans="1:11" ht="13.5" customHeight="1" x14ac:dyDescent="0.2">
      <c r="A38" s="256">
        <v>43</v>
      </c>
      <c r="B38" s="257" t="s">
        <v>259</v>
      </c>
      <c r="C38" s="258"/>
      <c r="D38" s="259">
        <v>2.7837468255518658</v>
      </c>
      <c r="E38" s="260">
        <v>285</v>
      </c>
      <c r="F38" s="261">
        <v>189</v>
      </c>
      <c r="G38" s="261">
        <v>296</v>
      </c>
      <c r="H38" s="261">
        <v>253</v>
      </c>
      <c r="I38" s="262">
        <v>391</v>
      </c>
      <c r="J38" s="260">
        <v>-106</v>
      </c>
      <c r="K38" s="263">
        <v>-27.10997442455243</v>
      </c>
    </row>
    <row r="39" spans="1:11" ht="13.5" customHeight="1" x14ac:dyDescent="0.2">
      <c r="A39" s="256">
        <v>51</v>
      </c>
      <c r="B39" s="257" t="s">
        <v>260</v>
      </c>
      <c r="C39" s="258"/>
      <c r="D39" s="259">
        <v>7.3158820082047278</v>
      </c>
      <c r="E39" s="260">
        <v>749</v>
      </c>
      <c r="F39" s="261">
        <v>1110</v>
      </c>
      <c r="G39" s="261">
        <v>908</v>
      </c>
      <c r="H39" s="261">
        <v>773</v>
      </c>
      <c r="I39" s="262">
        <v>688</v>
      </c>
      <c r="J39" s="260">
        <v>61</v>
      </c>
      <c r="K39" s="263">
        <v>8.8662790697674421</v>
      </c>
    </row>
    <row r="40" spans="1:11" ht="13.5" customHeight="1" x14ac:dyDescent="0.2">
      <c r="A40" s="256" t="s">
        <v>261</v>
      </c>
      <c r="B40" s="257" t="s">
        <v>262</v>
      </c>
      <c r="C40" s="258"/>
      <c r="D40" s="259">
        <v>6.4954092596210193</v>
      </c>
      <c r="E40" s="260">
        <v>665</v>
      </c>
      <c r="F40" s="261">
        <v>1078</v>
      </c>
      <c r="G40" s="261">
        <v>844</v>
      </c>
      <c r="H40" s="261">
        <v>686</v>
      </c>
      <c r="I40" s="262">
        <v>615</v>
      </c>
      <c r="J40" s="260">
        <v>50</v>
      </c>
      <c r="K40" s="263">
        <v>8.1300813008130088</v>
      </c>
    </row>
    <row r="41" spans="1:11" ht="13.5" customHeight="1" x14ac:dyDescent="0.2">
      <c r="A41" s="256"/>
      <c r="B41" s="257" t="s">
        <v>263</v>
      </c>
      <c r="C41" s="258"/>
      <c r="D41" s="259">
        <v>6.0363352217229931</v>
      </c>
      <c r="E41" s="260">
        <v>618</v>
      </c>
      <c r="F41" s="261">
        <v>1017</v>
      </c>
      <c r="G41" s="261">
        <v>800</v>
      </c>
      <c r="H41" s="261">
        <v>666</v>
      </c>
      <c r="I41" s="262">
        <v>574</v>
      </c>
      <c r="J41" s="260">
        <v>44</v>
      </c>
      <c r="K41" s="263">
        <v>7.6655052264808363</v>
      </c>
    </row>
    <row r="42" spans="1:11" ht="13.5" customHeight="1" x14ac:dyDescent="0.2">
      <c r="A42" s="256">
        <v>52</v>
      </c>
      <c r="B42" s="257" t="s">
        <v>264</v>
      </c>
      <c r="C42" s="258"/>
      <c r="D42" s="259">
        <v>5.9191248290681777</v>
      </c>
      <c r="E42" s="260">
        <v>606</v>
      </c>
      <c r="F42" s="261">
        <v>467</v>
      </c>
      <c r="G42" s="261">
        <v>467</v>
      </c>
      <c r="H42" s="261">
        <v>355</v>
      </c>
      <c r="I42" s="262">
        <v>436</v>
      </c>
      <c r="J42" s="260">
        <v>170</v>
      </c>
      <c r="K42" s="263">
        <v>38.990825688073393</v>
      </c>
    </row>
    <row r="43" spans="1:11" ht="13.5" customHeight="1" x14ac:dyDescent="0.2">
      <c r="A43" s="256" t="s">
        <v>265</v>
      </c>
      <c r="B43" s="257" t="s">
        <v>266</v>
      </c>
      <c r="C43" s="258"/>
      <c r="D43" s="259">
        <v>3.3209611252197693</v>
      </c>
      <c r="E43" s="260">
        <v>340</v>
      </c>
      <c r="F43" s="261">
        <v>331</v>
      </c>
      <c r="G43" s="261">
        <v>321</v>
      </c>
      <c r="H43" s="261">
        <v>216</v>
      </c>
      <c r="I43" s="262">
        <v>309</v>
      </c>
      <c r="J43" s="260">
        <v>31</v>
      </c>
      <c r="K43" s="263">
        <v>10.032362459546926</v>
      </c>
    </row>
    <row r="44" spans="1:11" ht="13.5" customHeight="1" x14ac:dyDescent="0.2">
      <c r="A44" s="256">
        <v>53</v>
      </c>
      <c r="B44" s="257" t="s">
        <v>267</v>
      </c>
      <c r="C44" s="258"/>
      <c r="D44" s="259">
        <v>1.3674545809728462</v>
      </c>
      <c r="E44" s="260">
        <v>140</v>
      </c>
      <c r="F44" s="261">
        <v>107</v>
      </c>
      <c r="G44" s="261">
        <v>112</v>
      </c>
      <c r="H44" s="261">
        <v>103</v>
      </c>
      <c r="I44" s="262">
        <v>229</v>
      </c>
      <c r="J44" s="260">
        <v>-89</v>
      </c>
      <c r="K44" s="263">
        <v>-38.864628820960696</v>
      </c>
    </row>
    <row r="45" spans="1:11" ht="13.5" customHeight="1" x14ac:dyDescent="0.2">
      <c r="A45" s="256" t="s">
        <v>268</v>
      </c>
      <c r="B45" s="257" t="s">
        <v>269</v>
      </c>
      <c r="C45" s="258"/>
      <c r="D45" s="259">
        <v>1.3283844500879078</v>
      </c>
      <c r="E45" s="260">
        <v>136</v>
      </c>
      <c r="F45" s="261">
        <v>105</v>
      </c>
      <c r="G45" s="261">
        <v>108</v>
      </c>
      <c r="H45" s="550">
        <v>97</v>
      </c>
      <c r="I45" s="262">
        <v>222</v>
      </c>
      <c r="J45" s="260">
        <v>-86</v>
      </c>
      <c r="K45" s="263">
        <v>-38.738738738738739</v>
      </c>
    </row>
    <row r="46" spans="1:11" ht="13.5" customHeight="1" x14ac:dyDescent="0.2">
      <c r="A46" s="256">
        <v>54</v>
      </c>
      <c r="B46" s="257" t="s">
        <v>270</v>
      </c>
      <c r="C46" s="258"/>
      <c r="D46" s="259">
        <v>3.8972455557726118</v>
      </c>
      <c r="E46" s="260">
        <v>399</v>
      </c>
      <c r="F46" s="261">
        <v>522</v>
      </c>
      <c r="G46" s="261">
        <v>425</v>
      </c>
      <c r="H46" s="261">
        <v>341</v>
      </c>
      <c r="I46" s="262">
        <v>378</v>
      </c>
      <c r="J46" s="260">
        <v>21</v>
      </c>
      <c r="K46" s="263">
        <v>5.5555555555555554</v>
      </c>
    </row>
    <row r="47" spans="1:11" ht="13.5" customHeight="1" x14ac:dyDescent="0.2">
      <c r="A47" s="256">
        <v>61</v>
      </c>
      <c r="B47" s="257" t="s">
        <v>271</v>
      </c>
      <c r="C47" s="258"/>
      <c r="D47" s="259">
        <v>2.5786286384059385</v>
      </c>
      <c r="E47" s="260">
        <v>264</v>
      </c>
      <c r="F47" s="261">
        <v>176</v>
      </c>
      <c r="G47" s="261">
        <v>262</v>
      </c>
      <c r="H47" s="261">
        <v>243</v>
      </c>
      <c r="I47" s="262">
        <v>285</v>
      </c>
      <c r="J47" s="260">
        <v>-21</v>
      </c>
      <c r="K47" s="263">
        <v>-7.3684210526315788</v>
      </c>
    </row>
    <row r="48" spans="1:11" ht="13.5" customHeight="1" x14ac:dyDescent="0.2">
      <c r="A48" s="256">
        <v>62</v>
      </c>
      <c r="B48" s="257" t="s">
        <v>272</v>
      </c>
      <c r="C48" s="258"/>
      <c r="D48" s="259">
        <v>6.1535456143778084</v>
      </c>
      <c r="E48" s="260">
        <v>630</v>
      </c>
      <c r="F48" s="261">
        <v>884</v>
      </c>
      <c r="G48" s="261">
        <v>1060</v>
      </c>
      <c r="H48" s="261">
        <v>882</v>
      </c>
      <c r="I48" s="262">
        <v>971</v>
      </c>
      <c r="J48" s="260">
        <v>-341</v>
      </c>
      <c r="K48" s="263">
        <v>-35.118434603501548</v>
      </c>
    </row>
    <row r="49" spans="1:11" ht="13.5" customHeight="1" x14ac:dyDescent="0.2">
      <c r="A49" s="256">
        <v>63</v>
      </c>
      <c r="B49" s="257" t="s">
        <v>273</v>
      </c>
      <c r="C49" s="258"/>
      <c r="D49" s="259">
        <v>5.3721429966790391</v>
      </c>
      <c r="E49" s="260">
        <v>550</v>
      </c>
      <c r="F49" s="261">
        <v>580</v>
      </c>
      <c r="G49" s="261">
        <v>637</v>
      </c>
      <c r="H49" s="261">
        <v>625</v>
      </c>
      <c r="I49" s="262">
        <v>579</v>
      </c>
      <c r="J49" s="260">
        <v>-29</v>
      </c>
      <c r="K49" s="263">
        <v>-5.0086355785837648</v>
      </c>
    </row>
    <row r="50" spans="1:11" ht="13.5" customHeight="1" x14ac:dyDescent="0.2">
      <c r="A50" s="256" t="s">
        <v>274</v>
      </c>
      <c r="B50" s="257" t="s">
        <v>275</v>
      </c>
      <c r="C50" s="258"/>
      <c r="D50" s="259">
        <v>0.84000781402617697</v>
      </c>
      <c r="E50" s="551">
        <v>86</v>
      </c>
      <c r="F50" s="550">
        <v>66</v>
      </c>
      <c r="G50" s="550">
        <v>89</v>
      </c>
      <c r="H50" s="550">
        <v>55</v>
      </c>
      <c r="I50" s="552">
        <v>93</v>
      </c>
      <c r="J50" s="260">
        <v>-7</v>
      </c>
      <c r="K50" s="263">
        <v>-7.5268817204301079</v>
      </c>
    </row>
    <row r="51" spans="1:11" ht="13.5" customHeight="1" x14ac:dyDescent="0.2">
      <c r="A51" s="256" t="s">
        <v>276</v>
      </c>
      <c r="B51" s="257" t="s">
        <v>277</v>
      </c>
      <c r="C51" s="258"/>
      <c r="D51" s="259">
        <v>4.0925962101973044</v>
      </c>
      <c r="E51" s="260">
        <v>419</v>
      </c>
      <c r="F51" s="261">
        <v>452</v>
      </c>
      <c r="G51" s="261">
        <v>474</v>
      </c>
      <c r="H51" s="261">
        <v>495</v>
      </c>
      <c r="I51" s="262">
        <v>421</v>
      </c>
      <c r="J51" s="260">
        <v>-2</v>
      </c>
      <c r="K51" s="263">
        <v>-0.47505938242280282</v>
      </c>
    </row>
    <row r="52" spans="1:11" ht="13.5" customHeight="1" x14ac:dyDescent="0.2">
      <c r="A52" s="256">
        <v>71</v>
      </c>
      <c r="B52" s="257" t="s">
        <v>278</v>
      </c>
      <c r="C52" s="258"/>
      <c r="D52" s="259">
        <v>9.5819495995311588</v>
      </c>
      <c r="E52" s="260">
        <v>981</v>
      </c>
      <c r="F52" s="261">
        <v>807</v>
      </c>
      <c r="G52" s="261">
        <v>1143</v>
      </c>
      <c r="H52" s="261">
        <v>926</v>
      </c>
      <c r="I52" s="262">
        <v>1404</v>
      </c>
      <c r="J52" s="260">
        <v>-423</v>
      </c>
      <c r="K52" s="263">
        <v>-30.128205128205128</v>
      </c>
    </row>
    <row r="53" spans="1:11" ht="13.5" customHeight="1" x14ac:dyDescent="0.2">
      <c r="A53" s="256" t="s">
        <v>279</v>
      </c>
      <c r="B53" s="257" t="s">
        <v>280</v>
      </c>
      <c r="C53" s="258"/>
      <c r="D53" s="259">
        <v>2.3637429185387773</v>
      </c>
      <c r="E53" s="260">
        <v>242</v>
      </c>
      <c r="F53" s="261">
        <v>203</v>
      </c>
      <c r="G53" s="261">
        <v>300</v>
      </c>
      <c r="H53" s="261">
        <v>217</v>
      </c>
      <c r="I53" s="262">
        <v>300</v>
      </c>
      <c r="J53" s="260">
        <v>-58</v>
      </c>
      <c r="K53" s="263">
        <v>-19.333333333333332</v>
      </c>
    </row>
    <row r="54" spans="1:11" ht="13.5" customHeight="1" x14ac:dyDescent="0.2">
      <c r="A54" s="256" t="s">
        <v>281</v>
      </c>
      <c r="B54" s="257" t="s">
        <v>282</v>
      </c>
      <c r="C54" s="258"/>
      <c r="D54" s="259">
        <v>5.4795858566126192</v>
      </c>
      <c r="E54" s="260">
        <v>561</v>
      </c>
      <c r="F54" s="261">
        <v>504</v>
      </c>
      <c r="G54" s="261">
        <v>712</v>
      </c>
      <c r="H54" s="261">
        <v>571</v>
      </c>
      <c r="I54" s="262">
        <v>902</v>
      </c>
      <c r="J54" s="260">
        <v>-341</v>
      </c>
      <c r="K54" s="263">
        <v>-37.804878048780488</v>
      </c>
    </row>
    <row r="55" spans="1:11" ht="13.5" customHeight="1" x14ac:dyDescent="0.2">
      <c r="A55" s="256">
        <v>72</v>
      </c>
      <c r="B55" s="257" t="s">
        <v>283</v>
      </c>
      <c r="C55" s="258"/>
      <c r="D55" s="259">
        <v>2.7251416292244577</v>
      </c>
      <c r="E55" s="260">
        <v>279</v>
      </c>
      <c r="F55" s="261">
        <v>240</v>
      </c>
      <c r="G55" s="261">
        <v>393</v>
      </c>
      <c r="H55" s="261">
        <v>246</v>
      </c>
      <c r="I55" s="262">
        <v>317</v>
      </c>
      <c r="J55" s="260">
        <v>-38</v>
      </c>
      <c r="K55" s="263">
        <v>-11.987381703470032</v>
      </c>
    </row>
    <row r="56" spans="1:11" ht="13.5" customHeight="1" x14ac:dyDescent="0.2">
      <c r="A56" s="256" t="s">
        <v>284</v>
      </c>
      <c r="B56" s="257" t="s">
        <v>285</v>
      </c>
      <c r="C56" s="258"/>
      <c r="D56" s="259">
        <v>1.4260597773002539</v>
      </c>
      <c r="E56" s="260">
        <v>146</v>
      </c>
      <c r="F56" s="261">
        <v>121</v>
      </c>
      <c r="G56" s="261">
        <v>213</v>
      </c>
      <c r="H56" s="261">
        <v>114</v>
      </c>
      <c r="I56" s="262">
        <v>142</v>
      </c>
      <c r="J56" s="260">
        <v>4</v>
      </c>
      <c r="K56" s="263">
        <v>2.816901408450704</v>
      </c>
    </row>
    <row r="57" spans="1:11" ht="13.5" customHeight="1" x14ac:dyDescent="0.2">
      <c r="A57" s="256" t="s">
        <v>286</v>
      </c>
      <c r="B57" s="257" t="s">
        <v>287</v>
      </c>
      <c r="C57" s="258"/>
      <c r="D57" s="259">
        <v>1.0939636647782771</v>
      </c>
      <c r="E57" s="260">
        <v>112</v>
      </c>
      <c r="F57" s="550">
        <v>91</v>
      </c>
      <c r="G57" s="261">
        <v>122</v>
      </c>
      <c r="H57" s="550">
        <v>91</v>
      </c>
      <c r="I57" s="262">
        <v>148</v>
      </c>
      <c r="J57" s="260">
        <v>-36</v>
      </c>
      <c r="K57" s="263">
        <v>-24.324324324324323</v>
      </c>
    </row>
    <row r="58" spans="1:11" ht="13.5" customHeight="1" x14ac:dyDescent="0.2">
      <c r="A58" s="256">
        <v>73</v>
      </c>
      <c r="B58" s="257" t="s">
        <v>288</v>
      </c>
      <c r="C58" s="258"/>
      <c r="D58" s="259">
        <v>3.9363156866575504</v>
      </c>
      <c r="E58" s="260">
        <v>403</v>
      </c>
      <c r="F58" s="261">
        <v>329</v>
      </c>
      <c r="G58" s="261">
        <v>418</v>
      </c>
      <c r="H58" s="261">
        <v>396</v>
      </c>
      <c r="I58" s="262">
        <v>361</v>
      </c>
      <c r="J58" s="260">
        <v>42</v>
      </c>
      <c r="K58" s="263">
        <v>11.634349030470915</v>
      </c>
    </row>
    <row r="59" spans="1:11" ht="13.5" customHeight="1" x14ac:dyDescent="0.2">
      <c r="A59" s="256" t="s">
        <v>289</v>
      </c>
      <c r="B59" s="257" t="s">
        <v>290</v>
      </c>
      <c r="C59" s="258"/>
      <c r="D59" s="259">
        <v>3.5163117796444618</v>
      </c>
      <c r="E59" s="260">
        <v>360</v>
      </c>
      <c r="F59" s="261">
        <v>259</v>
      </c>
      <c r="G59" s="261">
        <v>358</v>
      </c>
      <c r="H59" s="261">
        <v>300</v>
      </c>
      <c r="I59" s="262">
        <v>295</v>
      </c>
      <c r="J59" s="260">
        <v>65</v>
      </c>
      <c r="K59" s="263">
        <v>22.033898305084747</v>
      </c>
    </row>
    <row r="60" spans="1:11" ht="13.5" customHeight="1" x14ac:dyDescent="0.2">
      <c r="A60" s="256">
        <v>81</v>
      </c>
      <c r="B60" s="257" t="s">
        <v>291</v>
      </c>
      <c r="C60" s="258"/>
      <c r="D60" s="259">
        <v>8.6833365891775731</v>
      </c>
      <c r="E60" s="260">
        <v>889</v>
      </c>
      <c r="F60" s="261">
        <v>1016</v>
      </c>
      <c r="G60" s="261">
        <v>1122</v>
      </c>
      <c r="H60" s="261">
        <v>865</v>
      </c>
      <c r="I60" s="262">
        <v>886</v>
      </c>
      <c r="J60" s="260">
        <v>3</v>
      </c>
      <c r="K60" s="263">
        <v>0.33860045146726864</v>
      </c>
    </row>
    <row r="61" spans="1:11" ht="13.5" customHeight="1" x14ac:dyDescent="0.2">
      <c r="A61" s="256" t="s">
        <v>292</v>
      </c>
      <c r="B61" s="257" t="s">
        <v>293</v>
      </c>
      <c r="C61" s="258"/>
      <c r="D61" s="259">
        <v>2.4125805821449502</v>
      </c>
      <c r="E61" s="260">
        <v>247</v>
      </c>
      <c r="F61" s="261">
        <v>124</v>
      </c>
      <c r="G61" s="261">
        <v>321</v>
      </c>
      <c r="H61" s="261">
        <v>191</v>
      </c>
      <c r="I61" s="262">
        <v>218</v>
      </c>
      <c r="J61" s="260">
        <v>29</v>
      </c>
      <c r="K61" s="263">
        <v>13.302752293577981</v>
      </c>
    </row>
    <row r="62" spans="1:11" ht="13.5" customHeight="1" x14ac:dyDescent="0.2">
      <c r="A62" s="256" t="s">
        <v>294</v>
      </c>
      <c r="B62" s="257" t="s">
        <v>365</v>
      </c>
      <c r="C62" s="258"/>
      <c r="D62" s="259">
        <v>2.773979292830631</v>
      </c>
      <c r="E62" s="260">
        <v>284</v>
      </c>
      <c r="F62" s="261">
        <v>472</v>
      </c>
      <c r="G62" s="261">
        <v>482</v>
      </c>
      <c r="H62" s="261">
        <v>390</v>
      </c>
      <c r="I62" s="262">
        <v>311</v>
      </c>
      <c r="J62" s="260">
        <v>-27</v>
      </c>
      <c r="K62" s="263">
        <v>-8.6816720257234721</v>
      </c>
    </row>
    <row r="63" spans="1:11" ht="13.5" customHeight="1" x14ac:dyDescent="0.2">
      <c r="A63" s="256" t="s">
        <v>296</v>
      </c>
      <c r="B63" s="257" t="s">
        <v>297</v>
      </c>
      <c r="C63" s="258"/>
      <c r="D63" s="259">
        <v>1.7874584879859348</v>
      </c>
      <c r="E63" s="260">
        <v>183</v>
      </c>
      <c r="F63" s="261">
        <v>148</v>
      </c>
      <c r="G63" s="261">
        <v>125</v>
      </c>
      <c r="H63" s="261">
        <v>141</v>
      </c>
      <c r="I63" s="262">
        <v>155</v>
      </c>
      <c r="J63" s="260">
        <v>28</v>
      </c>
      <c r="K63" s="263">
        <v>18.06451612903226</v>
      </c>
    </row>
    <row r="64" spans="1:11" ht="13.5" customHeight="1" x14ac:dyDescent="0.2">
      <c r="A64" s="256" t="s">
        <v>298</v>
      </c>
      <c r="B64" s="257" t="s">
        <v>299</v>
      </c>
      <c r="C64" s="258"/>
      <c r="D64" s="259">
        <v>0.50791170150420006</v>
      </c>
      <c r="E64" s="551">
        <v>52</v>
      </c>
      <c r="F64" s="261">
        <v>114</v>
      </c>
      <c r="G64" s="550">
        <v>64</v>
      </c>
      <c r="H64" s="550">
        <v>34</v>
      </c>
      <c r="I64" s="552">
        <v>67</v>
      </c>
      <c r="J64" s="260">
        <v>-15</v>
      </c>
      <c r="K64" s="263">
        <v>-22.388059701492537</v>
      </c>
    </row>
    <row r="65" spans="1:11" ht="13.5" customHeight="1" x14ac:dyDescent="0.2">
      <c r="A65" s="256">
        <v>82</v>
      </c>
      <c r="B65" s="257" t="s">
        <v>300</v>
      </c>
      <c r="C65" s="258"/>
      <c r="D65" s="259">
        <v>2.4516507130298888</v>
      </c>
      <c r="E65" s="260">
        <v>251</v>
      </c>
      <c r="F65" s="261">
        <v>219</v>
      </c>
      <c r="G65" s="261">
        <v>289</v>
      </c>
      <c r="H65" s="261">
        <v>212</v>
      </c>
      <c r="I65" s="262">
        <v>223</v>
      </c>
      <c r="J65" s="260">
        <v>28</v>
      </c>
      <c r="K65" s="263">
        <v>12.556053811659194</v>
      </c>
    </row>
    <row r="66" spans="1:11" ht="13.5" customHeight="1" x14ac:dyDescent="0.2">
      <c r="A66" s="256" t="s">
        <v>301</v>
      </c>
      <c r="B66" s="257" t="s">
        <v>549</v>
      </c>
      <c r="C66" s="258"/>
      <c r="D66" s="259">
        <v>1.4455948427427232</v>
      </c>
      <c r="E66" s="260">
        <v>148</v>
      </c>
      <c r="F66" s="261">
        <v>133</v>
      </c>
      <c r="G66" s="261">
        <v>153</v>
      </c>
      <c r="H66" s="261">
        <v>117</v>
      </c>
      <c r="I66" s="262">
        <v>107</v>
      </c>
      <c r="J66" s="260">
        <v>41</v>
      </c>
      <c r="K66" s="263">
        <v>38.317757009345797</v>
      </c>
    </row>
    <row r="67" spans="1:11" ht="13.5" customHeight="1" x14ac:dyDescent="0.2">
      <c r="A67" s="256" t="s">
        <v>302</v>
      </c>
      <c r="B67" s="257" t="s">
        <v>303</v>
      </c>
      <c r="C67" s="258"/>
      <c r="D67" s="259">
        <v>0.5762844305528424</v>
      </c>
      <c r="E67" s="551">
        <v>59</v>
      </c>
      <c r="F67" s="550">
        <v>44</v>
      </c>
      <c r="G67" s="550">
        <v>81</v>
      </c>
      <c r="H67" s="550">
        <v>50</v>
      </c>
      <c r="I67" s="552">
        <v>59</v>
      </c>
      <c r="J67" s="260">
        <v>0</v>
      </c>
      <c r="K67" s="263">
        <v>0</v>
      </c>
    </row>
    <row r="68" spans="1:11" ht="13.5" customHeight="1" x14ac:dyDescent="0.2">
      <c r="A68" s="256">
        <v>83</v>
      </c>
      <c r="B68" s="257" t="s">
        <v>304</v>
      </c>
      <c r="C68" s="258"/>
      <c r="D68" s="259">
        <v>8.7028716546200435</v>
      </c>
      <c r="E68" s="260">
        <v>891</v>
      </c>
      <c r="F68" s="261">
        <v>574</v>
      </c>
      <c r="G68" s="261">
        <v>1543</v>
      </c>
      <c r="H68" s="261">
        <v>556</v>
      </c>
      <c r="I68" s="262">
        <v>602</v>
      </c>
      <c r="J68" s="260">
        <v>289</v>
      </c>
      <c r="K68" s="263">
        <v>48.006644518272424</v>
      </c>
    </row>
    <row r="69" spans="1:11" ht="13.5" customHeight="1" x14ac:dyDescent="0.2">
      <c r="A69" s="256" t="s">
        <v>305</v>
      </c>
      <c r="B69" s="257" t="s">
        <v>306</v>
      </c>
      <c r="C69" s="258"/>
      <c r="D69" s="259">
        <v>8.0093768314123857</v>
      </c>
      <c r="E69" s="260">
        <v>820</v>
      </c>
      <c r="F69" s="261">
        <v>524</v>
      </c>
      <c r="G69" s="261">
        <v>1477</v>
      </c>
      <c r="H69" s="261">
        <v>507</v>
      </c>
      <c r="I69" s="262">
        <v>546</v>
      </c>
      <c r="J69" s="260">
        <v>274</v>
      </c>
      <c r="K69" s="263">
        <v>50.183150183150182</v>
      </c>
    </row>
    <row r="70" spans="1:11" ht="13.5" customHeight="1" x14ac:dyDescent="0.2">
      <c r="A70" s="256"/>
      <c r="B70" s="257" t="s">
        <v>307</v>
      </c>
      <c r="C70" s="258"/>
      <c r="D70" s="259">
        <v>4.6493455753076773</v>
      </c>
      <c r="E70" s="260">
        <v>476</v>
      </c>
      <c r="F70" s="261">
        <v>143</v>
      </c>
      <c r="G70" s="261">
        <v>458</v>
      </c>
      <c r="H70" s="261">
        <v>151</v>
      </c>
      <c r="I70" s="262">
        <v>216</v>
      </c>
      <c r="J70" s="260">
        <v>260</v>
      </c>
      <c r="K70" s="263">
        <v>120.37037037037037</v>
      </c>
    </row>
    <row r="71" spans="1:11" ht="13.5" customHeight="1" x14ac:dyDescent="0.2">
      <c r="A71" s="256">
        <v>84</v>
      </c>
      <c r="B71" s="257" t="s">
        <v>308</v>
      </c>
      <c r="C71" s="258"/>
      <c r="D71" s="259">
        <v>5.4991209220550887</v>
      </c>
      <c r="E71" s="260">
        <v>563</v>
      </c>
      <c r="F71" s="261">
        <v>738</v>
      </c>
      <c r="G71" s="261">
        <v>650</v>
      </c>
      <c r="H71" s="261">
        <v>650</v>
      </c>
      <c r="I71" s="262">
        <v>666</v>
      </c>
      <c r="J71" s="260">
        <v>-103</v>
      </c>
      <c r="K71" s="263">
        <v>-15.465465465465465</v>
      </c>
    </row>
    <row r="72" spans="1:11" ht="13.5" customHeight="1" x14ac:dyDescent="0.2">
      <c r="A72" s="256" t="s">
        <v>309</v>
      </c>
      <c r="B72" s="257" t="s">
        <v>310</v>
      </c>
      <c r="C72" s="258"/>
      <c r="D72" s="259">
        <v>1.0060558702871654</v>
      </c>
      <c r="E72" s="260">
        <v>103</v>
      </c>
      <c r="F72" s="550">
        <v>81</v>
      </c>
      <c r="G72" s="261">
        <v>192</v>
      </c>
      <c r="H72" s="550">
        <v>61</v>
      </c>
      <c r="I72" s="262">
        <v>133</v>
      </c>
      <c r="J72" s="260">
        <v>-30</v>
      </c>
      <c r="K72" s="263">
        <v>-22.556390977443609</v>
      </c>
    </row>
    <row r="73" spans="1:11" ht="13.5" customHeight="1" x14ac:dyDescent="0.2">
      <c r="A73" s="256" t="s">
        <v>311</v>
      </c>
      <c r="B73" s="257" t="s">
        <v>312</v>
      </c>
      <c r="C73" s="258"/>
      <c r="D73" s="259">
        <v>0.14651299081851923</v>
      </c>
      <c r="E73" s="551">
        <v>15</v>
      </c>
      <c r="F73" s="550">
        <v>8</v>
      </c>
      <c r="G73" s="550">
        <v>14</v>
      </c>
      <c r="H73" s="550">
        <v>7</v>
      </c>
      <c r="I73" s="552">
        <v>10</v>
      </c>
      <c r="J73" s="260">
        <v>5</v>
      </c>
      <c r="K73" s="263">
        <v>50</v>
      </c>
    </row>
    <row r="74" spans="1:11" s="86" customFormat="1" ht="13.5" customHeight="1" x14ac:dyDescent="0.2">
      <c r="A74" s="256" t="s">
        <v>313</v>
      </c>
      <c r="B74" s="257" t="s">
        <v>314</v>
      </c>
      <c r="C74" s="258"/>
      <c r="D74" s="259">
        <v>3.8581754248876732</v>
      </c>
      <c r="E74" s="260">
        <v>395</v>
      </c>
      <c r="F74" s="261">
        <v>597</v>
      </c>
      <c r="G74" s="261">
        <v>376</v>
      </c>
      <c r="H74" s="261">
        <v>532</v>
      </c>
      <c r="I74" s="262">
        <v>468</v>
      </c>
      <c r="J74" s="260">
        <v>-73</v>
      </c>
      <c r="K74" s="263">
        <v>-15.598290598290598</v>
      </c>
    </row>
    <row r="75" spans="1:11" s="113" customFormat="1" ht="13.5" customHeight="1" x14ac:dyDescent="0.15">
      <c r="A75" s="256">
        <v>91</v>
      </c>
      <c r="B75" s="257" t="s">
        <v>315</v>
      </c>
      <c r="C75" s="258"/>
      <c r="D75" s="259">
        <v>0.30279351435827312</v>
      </c>
      <c r="E75" s="551">
        <v>31</v>
      </c>
      <c r="F75" s="550">
        <v>28</v>
      </c>
      <c r="G75" s="550">
        <v>31</v>
      </c>
      <c r="H75" s="550">
        <v>26</v>
      </c>
      <c r="I75" s="552">
        <v>61</v>
      </c>
      <c r="J75" s="260">
        <v>-30</v>
      </c>
      <c r="K75" s="263">
        <v>-49.180327868852459</v>
      </c>
    </row>
    <row r="76" spans="1:11" s="113" customFormat="1" ht="13.5" customHeight="1" x14ac:dyDescent="0.15">
      <c r="A76" s="256">
        <v>92</v>
      </c>
      <c r="B76" s="257" t="s">
        <v>316</v>
      </c>
      <c r="C76" s="258"/>
      <c r="D76" s="259">
        <v>2.5297909747997656</v>
      </c>
      <c r="E76" s="260">
        <v>259</v>
      </c>
      <c r="F76" s="261">
        <v>255</v>
      </c>
      <c r="G76" s="261">
        <v>245</v>
      </c>
      <c r="H76" s="261">
        <v>287</v>
      </c>
      <c r="I76" s="262">
        <v>319</v>
      </c>
      <c r="J76" s="260">
        <v>-60</v>
      </c>
      <c r="K76" s="263">
        <v>-18.808777429467085</v>
      </c>
    </row>
    <row r="77" spans="1:11" s="86" customFormat="1" ht="13.5" customHeight="1" x14ac:dyDescent="0.2">
      <c r="A77" s="256">
        <v>93</v>
      </c>
      <c r="B77" s="257" t="s">
        <v>317</v>
      </c>
      <c r="C77" s="258"/>
      <c r="D77" s="259">
        <v>7.8140261769876929E-2</v>
      </c>
      <c r="E77" s="551">
        <v>8</v>
      </c>
      <c r="F77" s="550">
        <v>7</v>
      </c>
      <c r="G77" s="550">
        <v>27</v>
      </c>
      <c r="H77" s="550">
        <v>8</v>
      </c>
      <c r="I77" s="552">
        <v>31</v>
      </c>
      <c r="J77" s="260">
        <v>-23</v>
      </c>
      <c r="K77" s="263">
        <v>-74.193548387096769</v>
      </c>
    </row>
    <row r="78" spans="1:11" s="346" customFormat="1" ht="13.5" customHeight="1" x14ac:dyDescent="0.2">
      <c r="A78" s="256">
        <v>94</v>
      </c>
      <c r="B78" s="257" t="s">
        <v>318</v>
      </c>
      <c r="C78" s="258"/>
      <c r="D78" s="259">
        <v>1.6702480953311194</v>
      </c>
      <c r="E78" s="260">
        <v>171</v>
      </c>
      <c r="F78" s="261">
        <v>172</v>
      </c>
      <c r="G78" s="261">
        <v>260</v>
      </c>
      <c r="H78" s="261">
        <v>197</v>
      </c>
      <c r="I78" s="262">
        <v>182</v>
      </c>
      <c r="J78" s="260">
        <v>-11</v>
      </c>
      <c r="K78" s="263">
        <v>-6.0439560439560438</v>
      </c>
    </row>
    <row r="79" spans="1:11" s="86" customFormat="1" ht="13.5" customHeight="1" x14ac:dyDescent="0.2">
      <c r="A79" s="270" t="s">
        <v>319</v>
      </c>
      <c r="B79" s="271" t="s">
        <v>320</v>
      </c>
      <c r="C79" s="272"/>
      <c r="D79" s="273">
        <v>0.1855831217034577</v>
      </c>
      <c r="E79" s="553">
        <v>19</v>
      </c>
      <c r="F79" s="554">
        <v>18</v>
      </c>
      <c r="G79" s="554">
        <v>59</v>
      </c>
      <c r="H79" s="554">
        <v>9</v>
      </c>
      <c r="I79" s="555">
        <v>16</v>
      </c>
      <c r="J79" s="274">
        <v>3</v>
      </c>
      <c r="K79" s="549">
        <v>18.75</v>
      </c>
    </row>
    <row r="80" spans="1:11" s="86" customFormat="1" ht="12.75" customHeight="1" x14ac:dyDescent="0.2">
      <c r="K80" s="114" t="s">
        <v>37</v>
      </c>
    </row>
    <row r="81" spans="1:11" s="86" customFormat="1" ht="15.75" customHeight="1" x14ac:dyDescent="0.2">
      <c r="A81" s="113" t="s">
        <v>116</v>
      </c>
      <c r="B81" s="113"/>
      <c r="C81" s="113"/>
      <c r="D81" s="113"/>
      <c r="E81" s="113"/>
      <c r="F81" s="113"/>
      <c r="G81" s="113"/>
      <c r="H81" s="113"/>
      <c r="I81" s="113"/>
      <c r="J81" s="113"/>
      <c r="K81" s="113"/>
    </row>
    <row r="82" spans="1:11" ht="21.95" customHeight="1" x14ac:dyDescent="0.2">
      <c r="A82" s="116" t="s">
        <v>366</v>
      </c>
      <c r="B82" s="116"/>
      <c r="C82" s="116"/>
      <c r="D82" s="116"/>
      <c r="E82" s="116"/>
      <c r="F82" s="116"/>
      <c r="G82" s="116"/>
      <c r="H82" s="116"/>
      <c r="I82" s="116"/>
      <c r="J82" s="116"/>
      <c r="K82" s="116"/>
    </row>
    <row r="83" spans="1:11" ht="21" customHeight="1" x14ac:dyDescent="0.2">
      <c r="A83" s="382" t="s">
        <v>367</v>
      </c>
      <c r="B83" s="382"/>
      <c r="C83" s="382"/>
      <c r="D83" s="382"/>
      <c r="E83" s="382"/>
      <c r="F83" s="382"/>
      <c r="G83" s="382"/>
      <c r="H83" s="382"/>
      <c r="I83" s="382"/>
      <c r="J83" s="382"/>
      <c r="K83" s="382"/>
    </row>
    <row r="84" spans="1:11" ht="21" customHeight="1" x14ac:dyDescent="0.2">
      <c r="A84" s="116" t="s">
        <v>323</v>
      </c>
      <c r="B84" s="116"/>
      <c r="C84" s="116"/>
      <c r="D84" s="116"/>
      <c r="E84" s="116"/>
      <c r="F84" s="116"/>
      <c r="G84" s="116"/>
      <c r="H84" s="116"/>
      <c r="I84" s="116"/>
      <c r="J84" s="116"/>
      <c r="K84" s="116"/>
    </row>
    <row r="85" spans="1:11" ht="15.75" customHeight="1" x14ac:dyDescent="0.2">
      <c r="A85" s="113" t="s">
        <v>368</v>
      </c>
      <c r="B85" s="86"/>
      <c r="C85" s="86"/>
      <c r="D85" s="86"/>
      <c r="E85" s="86"/>
      <c r="F85" s="86"/>
      <c r="G85" s="86"/>
      <c r="H85" s="86"/>
      <c r="I85" s="86"/>
      <c r="J85" s="86"/>
      <c r="K85" s="86"/>
    </row>
    <row r="86" spans="1:11" ht="15.75" customHeight="1" x14ac:dyDescent="0.2">
      <c r="A86" s="116" t="s">
        <v>324</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5438-57B1-4CEA-A464-5A4EB8A1D282}">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6.2" customHeight="1" x14ac:dyDescent="0.2">
      <c r="A2" s="35"/>
      <c r="B2" s="36"/>
      <c r="C2" s="204"/>
      <c r="D2" s="36"/>
      <c r="E2" s="36"/>
      <c r="F2" s="36"/>
      <c r="G2" s="36"/>
      <c r="H2" s="36"/>
      <c r="I2" s="36"/>
      <c r="J2" s="36"/>
    </row>
    <row r="3" spans="1:15" s="39" customFormat="1" ht="24.95" customHeight="1" x14ac:dyDescent="0.2">
      <c r="A3" s="37" t="s">
        <v>369</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336</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209</v>
      </c>
      <c r="B7" s="52"/>
      <c r="C7" s="47" t="s">
        <v>88</v>
      </c>
      <c r="D7" s="383" t="s">
        <v>370</v>
      </c>
      <c r="E7" s="384"/>
      <c r="F7" s="384"/>
      <c r="G7" s="384"/>
      <c r="H7" s="385"/>
      <c r="I7" s="51" t="s">
        <v>360</v>
      </c>
      <c r="J7" s="52"/>
      <c r="K7" s="53"/>
      <c r="L7" s="53"/>
      <c r="M7" s="53"/>
      <c r="N7" s="53"/>
      <c r="O7" s="53"/>
    </row>
    <row r="8" spans="1:15" ht="21.75" customHeight="1" x14ac:dyDescent="0.2">
      <c r="A8" s="229"/>
      <c r="B8" s="230"/>
      <c r="C8" s="56"/>
      <c r="D8" s="57" t="s">
        <v>336</v>
      </c>
      <c r="E8" s="57" t="s">
        <v>338</v>
      </c>
      <c r="F8" s="57" t="s">
        <v>339</v>
      </c>
      <c r="G8" s="57" t="s">
        <v>340</v>
      </c>
      <c r="H8" s="57" t="s">
        <v>341</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11015</v>
      </c>
      <c r="E11" s="79">
        <v>9490</v>
      </c>
      <c r="F11" s="79">
        <v>11601</v>
      </c>
      <c r="G11" s="79">
        <v>9460</v>
      </c>
      <c r="H11" s="105">
        <v>11949</v>
      </c>
      <c r="I11" s="80">
        <v>-934</v>
      </c>
      <c r="J11" s="81">
        <v>-7.8165536865009626</v>
      </c>
    </row>
    <row r="12" spans="1:15" ht="24.95" customHeight="1" x14ac:dyDescent="0.2">
      <c r="A12" s="158" t="s">
        <v>126</v>
      </c>
      <c r="B12" s="159" t="s">
        <v>127</v>
      </c>
      <c r="C12" s="78">
        <v>8.1706763504312302E-2</v>
      </c>
      <c r="D12" s="80">
        <v>9</v>
      </c>
      <c r="E12" s="79">
        <v>45</v>
      </c>
      <c r="F12" s="79">
        <v>76</v>
      </c>
      <c r="G12" s="79">
        <v>41</v>
      </c>
      <c r="H12" s="105">
        <v>32</v>
      </c>
      <c r="I12" s="80">
        <v>-23</v>
      </c>
      <c r="J12" s="81">
        <v>-71.875</v>
      </c>
    </row>
    <row r="13" spans="1:15" ht="24.95" customHeight="1" x14ac:dyDescent="0.2">
      <c r="A13" s="158" t="s">
        <v>128</v>
      </c>
      <c r="B13" s="164" t="s">
        <v>210</v>
      </c>
      <c r="C13" s="78">
        <v>0.56286881525192922</v>
      </c>
      <c r="D13" s="80">
        <v>62</v>
      </c>
      <c r="E13" s="79">
        <v>37</v>
      </c>
      <c r="F13" s="79">
        <v>100</v>
      </c>
      <c r="G13" s="79">
        <v>63</v>
      </c>
      <c r="H13" s="105">
        <v>430</v>
      </c>
      <c r="I13" s="80">
        <v>-368</v>
      </c>
      <c r="J13" s="81">
        <v>-85.581395348837205</v>
      </c>
    </row>
    <row r="14" spans="1:15" s="180" customFormat="1" ht="24.95" customHeight="1" x14ac:dyDescent="0.2">
      <c r="A14" s="158" t="s">
        <v>211</v>
      </c>
      <c r="B14" s="164" t="s">
        <v>131</v>
      </c>
      <c r="C14" s="78">
        <v>5.4743531547889246</v>
      </c>
      <c r="D14" s="80">
        <v>603</v>
      </c>
      <c r="E14" s="79">
        <v>379</v>
      </c>
      <c r="F14" s="79">
        <v>458</v>
      </c>
      <c r="G14" s="79">
        <v>516</v>
      </c>
      <c r="H14" s="105">
        <v>938</v>
      </c>
      <c r="I14" s="80">
        <v>-335</v>
      </c>
      <c r="J14" s="81">
        <v>-35.714285714285715</v>
      </c>
      <c r="K14" s="53"/>
      <c r="L14" s="53"/>
      <c r="M14" s="53"/>
      <c r="N14" s="53"/>
      <c r="O14" s="53"/>
    </row>
    <row r="15" spans="1:15" ht="24.95" customHeight="1" x14ac:dyDescent="0.2">
      <c r="A15" s="158" t="s">
        <v>212</v>
      </c>
      <c r="B15" s="164" t="s">
        <v>213</v>
      </c>
      <c r="C15" s="78">
        <v>2.2514752610077169</v>
      </c>
      <c r="D15" s="80">
        <v>248</v>
      </c>
      <c r="E15" s="79">
        <v>121</v>
      </c>
      <c r="F15" s="79">
        <v>148</v>
      </c>
      <c r="G15" s="79">
        <v>213</v>
      </c>
      <c r="H15" s="105">
        <v>594</v>
      </c>
      <c r="I15" s="80">
        <v>-346</v>
      </c>
      <c r="J15" s="81">
        <v>-58.249158249158249</v>
      </c>
    </row>
    <row r="16" spans="1:15" s="180" customFormat="1" ht="24.95" customHeight="1" x14ac:dyDescent="0.2">
      <c r="A16" s="158" t="s">
        <v>214</v>
      </c>
      <c r="B16" s="164" t="s">
        <v>135</v>
      </c>
      <c r="C16" s="78">
        <v>1.4798002723558783</v>
      </c>
      <c r="D16" s="80">
        <v>163</v>
      </c>
      <c r="E16" s="79">
        <v>119</v>
      </c>
      <c r="F16" s="79">
        <v>149</v>
      </c>
      <c r="G16" s="79">
        <v>130</v>
      </c>
      <c r="H16" s="105">
        <v>148</v>
      </c>
      <c r="I16" s="80">
        <v>15</v>
      </c>
      <c r="J16" s="81">
        <v>10.135135135135135</v>
      </c>
      <c r="K16" s="53"/>
      <c r="L16" s="53"/>
      <c r="M16" s="53"/>
      <c r="N16" s="53"/>
      <c r="O16" s="53"/>
    </row>
    <row r="17" spans="1:15" ht="24.95" customHeight="1" x14ac:dyDescent="0.2">
      <c r="A17" s="158" t="s">
        <v>136</v>
      </c>
      <c r="B17" s="164" t="s">
        <v>216</v>
      </c>
      <c r="C17" s="78">
        <v>1.7430776214253292</v>
      </c>
      <c r="D17" s="80">
        <v>192</v>
      </c>
      <c r="E17" s="79">
        <v>139</v>
      </c>
      <c r="F17" s="79">
        <v>161</v>
      </c>
      <c r="G17" s="79">
        <v>173</v>
      </c>
      <c r="H17" s="105">
        <v>196</v>
      </c>
      <c r="I17" s="80">
        <v>-4</v>
      </c>
      <c r="J17" s="81">
        <v>-2.0408163265306123</v>
      </c>
    </row>
    <row r="18" spans="1:15" s="180" customFormat="1" ht="24.95" customHeight="1" x14ac:dyDescent="0.2">
      <c r="A18" s="167" t="s">
        <v>138</v>
      </c>
      <c r="B18" s="168" t="s">
        <v>139</v>
      </c>
      <c r="C18" s="78">
        <v>2.7871084884248751</v>
      </c>
      <c r="D18" s="80">
        <v>307</v>
      </c>
      <c r="E18" s="79">
        <v>282</v>
      </c>
      <c r="F18" s="79">
        <v>406</v>
      </c>
      <c r="G18" s="79">
        <v>393</v>
      </c>
      <c r="H18" s="105">
        <v>450</v>
      </c>
      <c r="I18" s="80">
        <v>-143</v>
      </c>
      <c r="J18" s="81">
        <v>-31.777777777777779</v>
      </c>
      <c r="K18" s="53"/>
      <c r="L18" s="53"/>
      <c r="M18" s="53"/>
      <c r="N18" s="53"/>
      <c r="O18" s="53"/>
    </row>
    <row r="19" spans="1:15" ht="24.95" customHeight="1" x14ac:dyDescent="0.2">
      <c r="A19" s="158" t="s">
        <v>140</v>
      </c>
      <c r="B19" s="164" t="s">
        <v>141</v>
      </c>
      <c r="C19" s="78">
        <v>9.641398093508851</v>
      </c>
      <c r="D19" s="80">
        <v>1062</v>
      </c>
      <c r="E19" s="79">
        <v>979</v>
      </c>
      <c r="F19" s="79">
        <v>1118</v>
      </c>
      <c r="G19" s="79">
        <v>1078</v>
      </c>
      <c r="H19" s="105">
        <v>1138</v>
      </c>
      <c r="I19" s="80">
        <v>-76</v>
      </c>
      <c r="J19" s="81">
        <v>-6.6783831282952546</v>
      </c>
    </row>
    <row r="20" spans="1:15" s="180" customFormat="1" ht="24.95" customHeight="1" x14ac:dyDescent="0.2">
      <c r="A20" s="158" t="s">
        <v>142</v>
      </c>
      <c r="B20" s="164" t="s">
        <v>143</v>
      </c>
      <c r="C20" s="78">
        <v>5.1021334543803905</v>
      </c>
      <c r="D20" s="80">
        <v>562</v>
      </c>
      <c r="E20" s="79">
        <v>494</v>
      </c>
      <c r="F20" s="79">
        <v>469</v>
      </c>
      <c r="G20" s="79">
        <v>463</v>
      </c>
      <c r="H20" s="105">
        <v>498</v>
      </c>
      <c r="I20" s="80">
        <v>64</v>
      </c>
      <c r="J20" s="81">
        <v>12.85140562248996</v>
      </c>
      <c r="K20" s="53"/>
      <c r="L20" s="53"/>
      <c r="M20" s="53"/>
      <c r="N20" s="53"/>
      <c r="O20" s="53"/>
    </row>
    <row r="21" spans="1:15" ht="24.95" customHeight="1" x14ac:dyDescent="0.2">
      <c r="A21" s="167" t="s">
        <v>144</v>
      </c>
      <c r="B21" s="168" t="s">
        <v>145</v>
      </c>
      <c r="C21" s="78">
        <v>5.8919655015887429</v>
      </c>
      <c r="D21" s="80">
        <v>649</v>
      </c>
      <c r="E21" s="79">
        <v>696</v>
      </c>
      <c r="F21" s="79">
        <v>671</v>
      </c>
      <c r="G21" s="79">
        <v>598</v>
      </c>
      <c r="H21" s="105">
        <v>626</v>
      </c>
      <c r="I21" s="80">
        <v>23</v>
      </c>
      <c r="J21" s="81">
        <v>3.6741214057507987</v>
      </c>
    </row>
    <row r="22" spans="1:15" ht="24.95" customHeight="1" x14ac:dyDescent="0.2">
      <c r="A22" s="167" t="s">
        <v>146</v>
      </c>
      <c r="B22" s="164" t="s">
        <v>147</v>
      </c>
      <c r="C22" s="78">
        <v>6.6273263731275529</v>
      </c>
      <c r="D22" s="80">
        <v>730</v>
      </c>
      <c r="E22" s="79">
        <v>651</v>
      </c>
      <c r="F22" s="79">
        <v>680</v>
      </c>
      <c r="G22" s="79">
        <v>643</v>
      </c>
      <c r="H22" s="105">
        <v>937</v>
      </c>
      <c r="I22" s="80">
        <v>-207</v>
      </c>
      <c r="J22" s="81">
        <v>-22.09178228388474</v>
      </c>
    </row>
    <row r="23" spans="1:15" ht="24.95" customHeight="1" x14ac:dyDescent="0.2">
      <c r="A23" s="158" t="s">
        <v>148</v>
      </c>
      <c r="B23" s="164" t="s">
        <v>149</v>
      </c>
      <c r="C23" s="78">
        <v>2.1970040853381754</v>
      </c>
      <c r="D23" s="80">
        <v>242</v>
      </c>
      <c r="E23" s="79">
        <v>184</v>
      </c>
      <c r="F23" s="79">
        <v>214</v>
      </c>
      <c r="G23" s="79">
        <v>191</v>
      </c>
      <c r="H23" s="105">
        <v>482</v>
      </c>
      <c r="I23" s="80">
        <v>-240</v>
      </c>
      <c r="J23" s="81">
        <v>-49.792531120331951</v>
      </c>
    </row>
    <row r="24" spans="1:15" ht="24.95" customHeight="1" x14ac:dyDescent="0.2">
      <c r="A24" s="158" t="s">
        <v>150</v>
      </c>
      <c r="B24" s="164" t="s">
        <v>217</v>
      </c>
      <c r="C24" s="78">
        <v>7.9709487063095779</v>
      </c>
      <c r="D24" s="80">
        <v>878</v>
      </c>
      <c r="E24" s="79">
        <v>747</v>
      </c>
      <c r="F24" s="79">
        <v>823</v>
      </c>
      <c r="G24" s="79">
        <v>640</v>
      </c>
      <c r="H24" s="105">
        <v>795</v>
      </c>
      <c r="I24" s="80">
        <v>83</v>
      </c>
      <c r="J24" s="81">
        <v>10.440251572327044</v>
      </c>
    </row>
    <row r="25" spans="1:15" ht="24.95" customHeight="1" x14ac:dyDescent="0.2">
      <c r="A25" s="158" t="s">
        <v>152</v>
      </c>
      <c r="B25" s="171" t="s">
        <v>153</v>
      </c>
      <c r="C25" s="78">
        <v>21.924648206990469</v>
      </c>
      <c r="D25" s="80">
        <v>2415</v>
      </c>
      <c r="E25" s="79">
        <v>2273</v>
      </c>
      <c r="F25" s="79">
        <v>2240</v>
      </c>
      <c r="G25" s="79">
        <v>1879</v>
      </c>
      <c r="H25" s="105">
        <v>2122</v>
      </c>
      <c r="I25" s="80">
        <v>293</v>
      </c>
      <c r="J25" s="81">
        <v>13.807728557964184</v>
      </c>
    </row>
    <row r="26" spans="1:15" ht="24.95" customHeight="1" x14ac:dyDescent="0.2">
      <c r="A26" s="158" t="s">
        <v>219</v>
      </c>
      <c r="B26" s="171" t="s">
        <v>155</v>
      </c>
      <c r="C26" s="78">
        <v>7.7258284157966406</v>
      </c>
      <c r="D26" s="80">
        <v>851</v>
      </c>
      <c r="E26" s="79">
        <v>712</v>
      </c>
      <c r="F26" s="79">
        <v>773</v>
      </c>
      <c r="G26" s="79">
        <v>619</v>
      </c>
      <c r="H26" s="105">
        <v>690</v>
      </c>
      <c r="I26" s="80">
        <v>161</v>
      </c>
      <c r="J26" s="81">
        <v>23.333333333333332</v>
      </c>
    </row>
    <row r="27" spans="1:15" ht="24.95" customHeight="1" x14ac:dyDescent="0.2">
      <c r="A27" s="167">
        <v>782.78300000000002</v>
      </c>
      <c r="B27" s="170" t="s">
        <v>156</v>
      </c>
      <c r="C27" s="78">
        <v>14.198819791193827</v>
      </c>
      <c r="D27" s="80">
        <v>1564</v>
      </c>
      <c r="E27" s="79">
        <v>1561</v>
      </c>
      <c r="F27" s="79">
        <v>1467</v>
      </c>
      <c r="G27" s="79">
        <v>1260</v>
      </c>
      <c r="H27" s="105">
        <v>1432</v>
      </c>
      <c r="I27" s="80">
        <v>132</v>
      </c>
      <c r="J27" s="81">
        <v>9.2178770949720672</v>
      </c>
    </row>
    <row r="28" spans="1:15" ht="24.95" customHeight="1" x14ac:dyDescent="0.2">
      <c r="A28" s="158" t="s">
        <v>157</v>
      </c>
      <c r="B28" s="164" t="s">
        <v>158</v>
      </c>
      <c r="C28" s="78">
        <v>3.4952337721289153</v>
      </c>
      <c r="D28" s="80">
        <v>385</v>
      </c>
      <c r="E28" s="79">
        <v>296</v>
      </c>
      <c r="F28" s="79">
        <v>347</v>
      </c>
      <c r="G28" s="79">
        <v>339</v>
      </c>
      <c r="H28" s="105">
        <v>378</v>
      </c>
      <c r="I28" s="80">
        <v>7</v>
      </c>
      <c r="J28" s="81">
        <v>1.8518518518518519</v>
      </c>
    </row>
    <row r="29" spans="1:15" ht="24.95" customHeight="1" x14ac:dyDescent="0.2">
      <c r="A29" s="158" t="s">
        <v>159</v>
      </c>
      <c r="B29" s="164" t="s">
        <v>160</v>
      </c>
      <c r="C29" s="78">
        <v>7.5714934180662734</v>
      </c>
      <c r="D29" s="80">
        <v>834</v>
      </c>
      <c r="E29" s="79">
        <v>518</v>
      </c>
      <c r="F29" s="79">
        <v>995</v>
      </c>
      <c r="G29" s="79">
        <v>565</v>
      </c>
      <c r="H29" s="105">
        <v>939</v>
      </c>
      <c r="I29" s="80">
        <v>-105</v>
      </c>
      <c r="J29" s="81">
        <v>-11.182108626198083</v>
      </c>
    </row>
    <row r="30" spans="1:15" ht="24.95" customHeight="1" x14ac:dyDescent="0.2">
      <c r="A30" s="158">
        <v>86</v>
      </c>
      <c r="B30" s="164" t="s">
        <v>161</v>
      </c>
      <c r="C30" s="78">
        <v>8.9605083976395825</v>
      </c>
      <c r="D30" s="80">
        <v>987</v>
      </c>
      <c r="E30" s="79">
        <v>821</v>
      </c>
      <c r="F30" s="79">
        <v>937</v>
      </c>
      <c r="G30" s="79">
        <v>909</v>
      </c>
      <c r="H30" s="105">
        <v>952</v>
      </c>
      <c r="I30" s="80">
        <v>35</v>
      </c>
      <c r="J30" s="81">
        <v>3.6764705882352939</v>
      </c>
    </row>
    <row r="31" spans="1:15" ht="24.95" customHeight="1" x14ac:dyDescent="0.2">
      <c r="A31" s="158">
        <v>87.88</v>
      </c>
      <c r="B31" s="171" t="s">
        <v>162</v>
      </c>
      <c r="C31" s="78">
        <v>5.9192010894235132</v>
      </c>
      <c r="D31" s="80">
        <v>652</v>
      </c>
      <c r="E31" s="79">
        <v>586</v>
      </c>
      <c r="F31" s="79">
        <v>1005</v>
      </c>
      <c r="G31" s="79">
        <v>620</v>
      </c>
      <c r="H31" s="105">
        <v>520</v>
      </c>
      <c r="I31" s="80">
        <v>132</v>
      </c>
      <c r="J31" s="81">
        <v>25.384615384615383</v>
      </c>
    </row>
    <row r="32" spans="1:15" ht="24.95" customHeight="1" x14ac:dyDescent="0.2">
      <c r="A32" s="158" t="s">
        <v>163</v>
      </c>
      <c r="B32" s="164" t="s">
        <v>164</v>
      </c>
      <c r="C32" s="78">
        <v>5.7921016795279163</v>
      </c>
      <c r="D32" s="80">
        <v>638</v>
      </c>
      <c r="E32" s="79">
        <v>502</v>
      </c>
      <c r="F32" s="79">
        <v>1062</v>
      </c>
      <c r="G32" s="79">
        <v>522</v>
      </c>
      <c r="H32" s="105">
        <v>712</v>
      </c>
      <c r="I32" s="80">
        <v>-74</v>
      </c>
      <c r="J32" s="81">
        <v>-10.393258426966293</v>
      </c>
    </row>
    <row r="33" spans="1:10" ht="24.95" customHeight="1" x14ac:dyDescent="0.2">
      <c r="A33" s="158"/>
      <c r="B33" s="171"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8.1706763504312302E-2</v>
      </c>
      <c r="D35" s="80">
        <v>9</v>
      </c>
      <c r="E35" s="79">
        <v>45</v>
      </c>
      <c r="F35" s="79">
        <v>76</v>
      </c>
      <c r="G35" s="79">
        <v>41</v>
      </c>
      <c r="H35" s="105">
        <v>32</v>
      </c>
      <c r="I35" s="80">
        <v>-23</v>
      </c>
      <c r="J35" s="81">
        <v>-71.875</v>
      </c>
    </row>
    <row r="36" spans="1:10" ht="24.95" customHeight="1" x14ac:dyDescent="0.2">
      <c r="A36" s="239" t="s">
        <v>167</v>
      </c>
      <c r="B36" s="240" t="s">
        <v>168</v>
      </c>
      <c r="C36" s="78">
        <v>8.8243304584657292</v>
      </c>
      <c r="D36" s="80">
        <v>972</v>
      </c>
      <c r="E36" s="79">
        <v>698</v>
      </c>
      <c r="F36" s="79">
        <v>964</v>
      </c>
      <c r="G36" s="79">
        <v>972</v>
      </c>
      <c r="H36" s="105">
        <v>1818</v>
      </c>
      <c r="I36" s="80">
        <v>-846</v>
      </c>
      <c r="J36" s="81">
        <v>-46.534653465346537</v>
      </c>
    </row>
    <row r="37" spans="1:10" ht="24.95" customHeight="1" x14ac:dyDescent="0.2">
      <c r="A37" s="241" t="s">
        <v>169</v>
      </c>
      <c r="B37" s="242" t="s">
        <v>170</v>
      </c>
      <c r="C37" s="90">
        <v>91.093962778029962</v>
      </c>
      <c r="D37" s="108">
        <v>10034</v>
      </c>
      <c r="E37" s="109">
        <v>8747</v>
      </c>
      <c r="F37" s="109">
        <v>10561</v>
      </c>
      <c r="G37" s="109">
        <v>8447</v>
      </c>
      <c r="H37" s="110">
        <v>10099</v>
      </c>
      <c r="I37" s="108">
        <v>-65</v>
      </c>
      <c r="J37" s="111">
        <v>-0.64362808198831567</v>
      </c>
    </row>
    <row r="38" spans="1:10" s="113" customFormat="1" ht="11.25" customHeight="1" x14ac:dyDescent="0.2">
      <c r="A38" s="287"/>
      <c r="J38" s="114" t="s">
        <v>37</v>
      </c>
    </row>
    <row r="39" spans="1:10" s="113" customFormat="1" ht="12.75" customHeight="1" x14ac:dyDescent="0.15">
      <c r="A39" s="113" t="s">
        <v>116</v>
      </c>
    </row>
    <row r="40" spans="1:10" s="86" customFormat="1" ht="21" customHeight="1" x14ac:dyDescent="0.2">
      <c r="A40" s="382" t="s">
        <v>371</v>
      </c>
      <c r="B40" s="279"/>
      <c r="C40" s="279"/>
      <c r="D40" s="279"/>
      <c r="E40" s="279"/>
      <c r="F40" s="279"/>
      <c r="G40" s="279"/>
      <c r="H40" s="279"/>
      <c r="I40" s="279"/>
      <c r="J40" s="279"/>
    </row>
    <row r="41" spans="1:10" s="86" customFormat="1" ht="30.6" customHeight="1" x14ac:dyDescent="0.2">
      <c r="A41" s="116" t="s">
        <v>221</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BEBC7-64AA-4228-AEDB-A30A1280EBEA}">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40</v>
      </c>
    </row>
    <row r="2" spans="1:17" customFormat="1" ht="6.2" customHeight="1" x14ac:dyDescent="0.2">
      <c r="A2" s="35"/>
      <c r="B2" s="36"/>
      <c r="C2" s="36"/>
      <c r="D2" s="36"/>
      <c r="E2" s="36"/>
      <c r="F2" s="36"/>
      <c r="G2" s="36"/>
      <c r="H2" s="36"/>
      <c r="I2" s="36"/>
      <c r="J2" s="36"/>
      <c r="K2" s="36"/>
    </row>
    <row r="3" spans="1:17" s="39" customFormat="1" ht="24.95" customHeight="1" x14ac:dyDescent="0.2">
      <c r="A3" s="37" t="s">
        <v>372</v>
      </c>
      <c r="B3" s="38"/>
      <c r="C3" s="38"/>
      <c r="D3" s="38"/>
      <c r="E3" s="38"/>
      <c r="F3" s="38"/>
      <c r="G3" s="38"/>
      <c r="H3" s="38"/>
      <c r="I3" s="38"/>
      <c r="J3" s="38"/>
      <c r="K3" s="38"/>
    </row>
    <row r="4" spans="1:17" s="39" customFormat="1" ht="12" customHeight="1" x14ac:dyDescent="0.2">
      <c r="A4" s="40" t="s">
        <v>86</v>
      </c>
      <c r="B4" s="40"/>
      <c r="C4" s="40"/>
      <c r="D4" s="40"/>
      <c r="E4" s="40"/>
      <c r="F4" s="40"/>
      <c r="G4" s="40"/>
      <c r="H4" s="40"/>
      <c r="I4" s="40"/>
      <c r="J4" s="40"/>
      <c r="K4" s="40"/>
    </row>
    <row r="5" spans="1:17" s="39" customFormat="1" ht="12" customHeight="1" x14ac:dyDescent="0.2">
      <c r="A5" s="41" t="s">
        <v>336</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334</v>
      </c>
      <c r="B7" s="46"/>
      <c r="C7" s="46"/>
      <c r="D7" s="47" t="s">
        <v>88</v>
      </c>
      <c r="E7" s="375" t="s">
        <v>373</v>
      </c>
      <c r="F7" s="376"/>
      <c r="G7" s="376"/>
      <c r="H7" s="376"/>
      <c r="I7" s="377"/>
      <c r="J7" s="51" t="s">
        <v>360</v>
      </c>
      <c r="K7" s="52"/>
      <c r="L7" s="53"/>
      <c r="M7" s="53"/>
      <c r="N7" s="53"/>
      <c r="O7" s="53"/>
      <c r="Q7" s="387"/>
    </row>
    <row r="8" spans="1:17" ht="21.75" customHeight="1" x14ac:dyDescent="0.2">
      <c r="A8" s="54"/>
      <c r="B8" s="55"/>
      <c r="C8" s="55"/>
      <c r="D8" s="56"/>
      <c r="E8" s="57" t="s">
        <v>336</v>
      </c>
      <c r="F8" s="57" t="s">
        <v>338</v>
      </c>
      <c r="G8" s="57" t="s">
        <v>339</v>
      </c>
      <c r="H8" s="57" t="s">
        <v>340</v>
      </c>
      <c r="I8" s="57" t="s">
        <v>341</v>
      </c>
      <c r="J8" s="58"/>
      <c r="K8" s="59"/>
    </row>
    <row r="9" spans="1:17" ht="12" customHeight="1" x14ac:dyDescent="0.2">
      <c r="A9" s="54"/>
      <c r="B9" s="55"/>
      <c r="C9" s="55"/>
      <c r="D9" s="56"/>
      <c r="E9" s="60"/>
      <c r="F9" s="60"/>
      <c r="G9" s="60"/>
      <c r="H9" s="60"/>
      <c r="I9" s="60"/>
      <c r="J9" s="61" t="s">
        <v>96</v>
      </c>
      <c r="K9" s="62" t="s">
        <v>97</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98</v>
      </c>
      <c r="B11" s="244"/>
      <c r="C11" s="245"/>
      <c r="D11" s="246">
        <v>100</v>
      </c>
      <c r="E11" s="250">
        <v>11015</v>
      </c>
      <c r="F11" s="295">
        <v>9490</v>
      </c>
      <c r="G11" s="295">
        <v>11601</v>
      </c>
      <c r="H11" s="295">
        <v>9460</v>
      </c>
      <c r="I11" s="249">
        <v>11949</v>
      </c>
      <c r="J11" s="250">
        <v>-934</v>
      </c>
      <c r="K11" s="251">
        <v>-7.8165536865009626</v>
      </c>
    </row>
    <row r="12" spans="1:17" ht="18" customHeight="1" x14ac:dyDescent="0.2">
      <c r="A12" s="252" t="s">
        <v>224</v>
      </c>
      <c r="B12" s="253"/>
      <c r="C12" s="253"/>
      <c r="D12" s="254"/>
      <c r="E12" s="267"/>
      <c r="F12" s="267"/>
      <c r="G12" s="267"/>
      <c r="H12" s="267"/>
      <c r="I12" s="267"/>
      <c r="J12" s="254"/>
      <c r="K12" s="255"/>
    </row>
    <row r="13" spans="1:17" ht="15.95" customHeight="1" x14ac:dyDescent="0.2">
      <c r="A13" s="256" t="s">
        <v>225</v>
      </c>
      <c r="B13" s="257"/>
      <c r="C13" s="258"/>
      <c r="D13" s="259">
        <v>24.512029051293691</v>
      </c>
      <c r="E13" s="260">
        <v>2700</v>
      </c>
      <c r="F13" s="261">
        <v>2588</v>
      </c>
      <c r="G13" s="261">
        <v>2856</v>
      </c>
      <c r="H13" s="261">
        <v>2385</v>
      </c>
      <c r="I13" s="262">
        <v>2868</v>
      </c>
      <c r="J13" s="260">
        <v>-168</v>
      </c>
      <c r="K13" s="263">
        <v>-5.8577405857740583</v>
      </c>
    </row>
    <row r="14" spans="1:17" ht="15.95" customHeight="1" x14ac:dyDescent="0.2">
      <c r="A14" s="256" t="s">
        <v>226</v>
      </c>
      <c r="B14" s="257"/>
      <c r="C14" s="258"/>
      <c r="D14" s="259">
        <v>44.412165229232862</v>
      </c>
      <c r="E14" s="260">
        <v>4892</v>
      </c>
      <c r="F14" s="261">
        <v>4300</v>
      </c>
      <c r="G14" s="261">
        <v>5309</v>
      </c>
      <c r="H14" s="261">
        <v>4393</v>
      </c>
      <c r="I14" s="262">
        <v>5705</v>
      </c>
      <c r="J14" s="260">
        <v>-813</v>
      </c>
      <c r="K14" s="263">
        <v>-14.250657318141981</v>
      </c>
    </row>
    <row r="15" spans="1:17" ht="15.95" customHeight="1" x14ac:dyDescent="0.2">
      <c r="A15" s="256" t="s">
        <v>227</v>
      </c>
      <c r="B15" s="257"/>
      <c r="C15" s="258"/>
      <c r="D15" s="259">
        <v>10.994098955969132</v>
      </c>
      <c r="E15" s="260">
        <v>1211</v>
      </c>
      <c r="F15" s="261">
        <v>1026</v>
      </c>
      <c r="G15" s="261">
        <v>1308</v>
      </c>
      <c r="H15" s="261">
        <v>1007</v>
      </c>
      <c r="I15" s="262">
        <v>1349</v>
      </c>
      <c r="J15" s="260">
        <v>-138</v>
      </c>
      <c r="K15" s="263">
        <v>-10.229799851742031</v>
      </c>
    </row>
    <row r="16" spans="1:17" ht="15.95" customHeight="1" x14ac:dyDescent="0.2">
      <c r="A16" s="256" t="s">
        <v>228</v>
      </c>
      <c r="B16" s="257"/>
      <c r="C16" s="258"/>
      <c r="D16" s="259">
        <v>19.754879709487064</v>
      </c>
      <c r="E16" s="260">
        <v>2176</v>
      </c>
      <c r="F16" s="261">
        <v>1560</v>
      </c>
      <c r="G16" s="261">
        <v>2080</v>
      </c>
      <c r="H16" s="261">
        <v>1649</v>
      </c>
      <c r="I16" s="262">
        <v>2010</v>
      </c>
      <c r="J16" s="260">
        <v>166</v>
      </c>
      <c r="K16" s="263">
        <v>8.2587064676616908</v>
      </c>
    </row>
    <row r="17" spans="1:11" ht="18" customHeight="1" x14ac:dyDescent="0.2">
      <c r="A17" s="252" t="s">
        <v>235</v>
      </c>
      <c r="B17" s="253"/>
      <c r="C17" s="253"/>
      <c r="D17" s="254"/>
      <c r="E17" s="267"/>
      <c r="F17" s="267"/>
      <c r="G17" s="267"/>
      <c r="H17" s="267"/>
      <c r="I17" s="267"/>
      <c r="J17" s="254"/>
      <c r="K17" s="255"/>
    </row>
    <row r="18" spans="1:11" ht="13.5" customHeight="1" x14ac:dyDescent="0.2">
      <c r="A18" s="256">
        <v>11</v>
      </c>
      <c r="B18" s="257" t="s">
        <v>236</v>
      </c>
      <c r="C18" s="258"/>
      <c r="D18" s="259">
        <v>0.26327734906945077</v>
      </c>
      <c r="E18" s="551">
        <v>29</v>
      </c>
      <c r="F18" s="550">
        <v>72</v>
      </c>
      <c r="G18" s="261">
        <v>147</v>
      </c>
      <c r="H18" s="550">
        <v>59</v>
      </c>
      <c r="I18" s="552">
        <v>57</v>
      </c>
      <c r="J18" s="260">
        <v>-28</v>
      </c>
      <c r="K18" s="263">
        <v>-49.122807017543863</v>
      </c>
    </row>
    <row r="19" spans="1:11" ht="13.5" customHeight="1" x14ac:dyDescent="0.2">
      <c r="A19" s="256" t="s">
        <v>237</v>
      </c>
      <c r="B19" s="257" t="s">
        <v>238</v>
      </c>
      <c r="C19" s="258"/>
      <c r="D19" s="259">
        <v>0.1634135270086246</v>
      </c>
      <c r="E19" s="551">
        <v>18</v>
      </c>
      <c r="F19" s="550">
        <v>65</v>
      </c>
      <c r="G19" s="550">
        <v>95</v>
      </c>
      <c r="H19" s="550">
        <v>45</v>
      </c>
      <c r="I19" s="552">
        <v>37</v>
      </c>
      <c r="J19" s="260">
        <v>-19</v>
      </c>
      <c r="K19" s="263">
        <v>-51.351351351351354</v>
      </c>
    </row>
    <row r="20" spans="1:11" ht="13.5" customHeight="1" x14ac:dyDescent="0.2">
      <c r="A20" s="256">
        <v>12</v>
      </c>
      <c r="B20" s="257" t="s">
        <v>239</v>
      </c>
      <c r="C20" s="258"/>
      <c r="D20" s="259">
        <v>0.68996822514752609</v>
      </c>
      <c r="E20" s="551">
        <v>76</v>
      </c>
      <c r="F20" s="550">
        <v>67</v>
      </c>
      <c r="G20" s="261">
        <v>103</v>
      </c>
      <c r="H20" s="550">
        <v>57</v>
      </c>
      <c r="I20" s="552">
        <v>59</v>
      </c>
      <c r="J20" s="260">
        <v>17</v>
      </c>
      <c r="K20" s="263">
        <v>28.8135593220339</v>
      </c>
    </row>
    <row r="21" spans="1:11" ht="13.5" customHeight="1" x14ac:dyDescent="0.2">
      <c r="A21" s="256">
        <v>21</v>
      </c>
      <c r="B21" s="257" t="s">
        <v>240</v>
      </c>
      <c r="C21" s="258"/>
      <c r="D21" s="259">
        <v>0.34498411257376305</v>
      </c>
      <c r="E21" s="551">
        <v>38</v>
      </c>
      <c r="F21" s="550">
        <v>40</v>
      </c>
      <c r="G21" s="550">
        <v>63</v>
      </c>
      <c r="H21" s="550">
        <v>54</v>
      </c>
      <c r="I21" s="552">
        <v>44</v>
      </c>
      <c r="J21" s="260">
        <v>-6</v>
      </c>
      <c r="K21" s="263">
        <v>-13.636363636363637</v>
      </c>
    </row>
    <row r="22" spans="1:11" ht="13.5" customHeight="1" x14ac:dyDescent="0.2">
      <c r="A22" s="256">
        <v>22</v>
      </c>
      <c r="B22" s="257" t="s">
        <v>241</v>
      </c>
      <c r="C22" s="258"/>
      <c r="D22" s="259">
        <v>0.46300499319110305</v>
      </c>
      <c r="E22" s="551">
        <v>51</v>
      </c>
      <c r="F22" s="550">
        <v>50</v>
      </c>
      <c r="G22" s="550">
        <v>80</v>
      </c>
      <c r="H22" s="550">
        <v>57</v>
      </c>
      <c r="I22" s="552">
        <v>59</v>
      </c>
      <c r="J22" s="260">
        <v>-8</v>
      </c>
      <c r="K22" s="263">
        <v>-13.559322033898304</v>
      </c>
    </row>
    <row r="23" spans="1:11" ht="13.5" customHeight="1" x14ac:dyDescent="0.2">
      <c r="A23" s="256">
        <v>23</v>
      </c>
      <c r="B23" s="257" t="s">
        <v>242</v>
      </c>
      <c r="C23" s="258"/>
      <c r="D23" s="259">
        <v>0.39037675896504764</v>
      </c>
      <c r="E23" s="551">
        <v>43</v>
      </c>
      <c r="F23" s="550">
        <v>35</v>
      </c>
      <c r="G23" s="550">
        <v>73</v>
      </c>
      <c r="H23" s="550">
        <v>55</v>
      </c>
      <c r="I23" s="552">
        <v>67</v>
      </c>
      <c r="J23" s="260">
        <v>-24</v>
      </c>
      <c r="K23" s="263">
        <v>-35.820895522388057</v>
      </c>
    </row>
    <row r="24" spans="1:11" ht="13.5" customHeight="1" x14ac:dyDescent="0.2">
      <c r="A24" s="256">
        <v>24</v>
      </c>
      <c r="B24" s="257" t="s">
        <v>243</v>
      </c>
      <c r="C24" s="258"/>
      <c r="D24" s="259">
        <v>1.1802088061734</v>
      </c>
      <c r="E24" s="260">
        <v>130</v>
      </c>
      <c r="F24" s="261">
        <v>134</v>
      </c>
      <c r="G24" s="261">
        <v>134</v>
      </c>
      <c r="H24" s="261">
        <v>195</v>
      </c>
      <c r="I24" s="262">
        <v>161</v>
      </c>
      <c r="J24" s="260">
        <v>-31</v>
      </c>
      <c r="K24" s="263">
        <v>-19.254658385093169</v>
      </c>
    </row>
    <row r="25" spans="1:11" ht="13.5" customHeight="1" x14ac:dyDescent="0.2">
      <c r="A25" s="256">
        <v>25</v>
      </c>
      <c r="B25" s="257" t="s">
        <v>244</v>
      </c>
      <c r="C25" s="258"/>
      <c r="D25" s="259">
        <v>2.2605537902859738</v>
      </c>
      <c r="E25" s="260">
        <v>249</v>
      </c>
      <c r="F25" s="261">
        <v>165</v>
      </c>
      <c r="G25" s="261">
        <v>184</v>
      </c>
      <c r="H25" s="261">
        <v>228</v>
      </c>
      <c r="I25" s="262">
        <v>245</v>
      </c>
      <c r="J25" s="260">
        <v>4</v>
      </c>
      <c r="K25" s="263">
        <v>1.6326530612244898</v>
      </c>
    </row>
    <row r="26" spans="1:11" ht="13.5" customHeight="1" x14ac:dyDescent="0.2">
      <c r="A26" s="256">
        <v>26</v>
      </c>
      <c r="B26" s="257" t="s">
        <v>245</v>
      </c>
      <c r="C26" s="258"/>
      <c r="D26" s="259">
        <v>1.9428052655469814</v>
      </c>
      <c r="E26" s="260">
        <v>214</v>
      </c>
      <c r="F26" s="261">
        <v>140</v>
      </c>
      <c r="G26" s="261">
        <v>220</v>
      </c>
      <c r="H26" s="261">
        <v>245</v>
      </c>
      <c r="I26" s="262">
        <v>326</v>
      </c>
      <c r="J26" s="260">
        <v>-112</v>
      </c>
      <c r="K26" s="263">
        <v>-34.355828220858896</v>
      </c>
    </row>
    <row r="27" spans="1:11" ht="13.5" customHeight="1" x14ac:dyDescent="0.2">
      <c r="A27" s="256">
        <v>27</v>
      </c>
      <c r="B27" s="257" t="s">
        <v>246</v>
      </c>
      <c r="C27" s="258"/>
      <c r="D27" s="259">
        <v>1.3527008624602814</v>
      </c>
      <c r="E27" s="260">
        <v>149</v>
      </c>
      <c r="F27" s="550">
        <v>77</v>
      </c>
      <c r="G27" s="550">
        <v>93</v>
      </c>
      <c r="H27" s="550">
        <v>82</v>
      </c>
      <c r="I27" s="262">
        <v>114</v>
      </c>
      <c r="J27" s="260">
        <v>35</v>
      </c>
      <c r="K27" s="263">
        <v>30.701754385964911</v>
      </c>
    </row>
    <row r="28" spans="1:11" ht="13.5" customHeight="1" x14ac:dyDescent="0.2">
      <c r="A28" s="256">
        <v>28</v>
      </c>
      <c r="B28" s="257" t="s">
        <v>247</v>
      </c>
      <c r="C28" s="258"/>
      <c r="D28" s="259">
        <v>6.3549704947798463E-2</v>
      </c>
      <c r="E28" s="551">
        <v>7</v>
      </c>
      <c r="F28" s="550">
        <v>8</v>
      </c>
      <c r="G28" s="550">
        <v>9</v>
      </c>
      <c r="H28" s="550">
        <v>11</v>
      </c>
      <c r="I28" s="552">
        <v>13</v>
      </c>
      <c r="J28" s="260">
        <v>-6</v>
      </c>
      <c r="K28" s="263">
        <v>-46.153846153846153</v>
      </c>
    </row>
    <row r="29" spans="1:11" ht="13.5" customHeight="1" x14ac:dyDescent="0.2">
      <c r="A29" s="256">
        <v>29</v>
      </c>
      <c r="B29" s="257" t="s">
        <v>248</v>
      </c>
      <c r="C29" s="258"/>
      <c r="D29" s="259">
        <v>2.8234226055379028</v>
      </c>
      <c r="E29" s="260">
        <v>311</v>
      </c>
      <c r="F29" s="261">
        <v>257</v>
      </c>
      <c r="G29" s="261">
        <v>274</v>
      </c>
      <c r="H29" s="261">
        <v>250</v>
      </c>
      <c r="I29" s="262">
        <v>386</v>
      </c>
      <c r="J29" s="260">
        <v>-75</v>
      </c>
      <c r="K29" s="263">
        <v>-19.430051813471504</v>
      </c>
    </row>
    <row r="30" spans="1:11" ht="13.5" customHeight="1" x14ac:dyDescent="0.2">
      <c r="A30" s="256" t="s">
        <v>249</v>
      </c>
      <c r="B30" s="257" t="s">
        <v>250</v>
      </c>
      <c r="C30" s="258"/>
      <c r="D30" s="259" t="s">
        <v>548</v>
      </c>
      <c r="E30" s="260" t="s">
        <v>548</v>
      </c>
      <c r="F30" s="261" t="s">
        <v>548</v>
      </c>
      <c r="G30" s="261" t="s">
        <v>548</v>
      </c>
      <c r="H30" s="550">
        <v>47</v>
      </c>
      <c r="I30" s="262">
        <v>167</v>
      </c>
      <c r="J30" s="260" t="s">
        <v>548</v>
      </c>
      <c r="K30" s="263" t="s">
        <v>548</v>
      </c>
    </row>
    <row r="31" spans="1:11" ht="13.5" customHeight="1" x14ac:dyDescent="0.2">
      <c r="A31" s="256" t="s">
        <v>251</v>
      </c>
      <c r="B31" s="257" t="s">
        <v>252</v>
      </c>
      <c r="C31" s="258"/>
      <c r="D31" s="259">
        <v>2.4330458465728553</v>
      </c>
      <c r="E31" s="260">
        <v>268</v>
      </c>
      <c r="F31" s="261">
        <v>217</v>
      </c>
      <c r="G31" s="261">
        <v>231</v>
      </c>
      <c r="H31" s="261">
        <v>197</v>
      </c>
      <c r="I31" s="262">
        <v>219</v>
      </c>
      <c r="J31" s="260">
        <v>49</v>
      </c>
      <c r="K31" s="263">
        <v>22.374429223744293</v>
      </c>
    </row>
    <row r="32" spans="1:11" ht="13.5" customHeight="1" x14ac:dyDescent="0.2">
      <c r="A32" s="256">
        <v>31</v>
      </c>
      <c r="B32" s="257" t="s">
        <v>253</v>
      </c>
      <c r="C32" s="258"/>
      <c r="D32" s="259">
        <v>0.57194734453018614</v>
      </c>
      <c r="E32" s="551">
        <v>63</v>
      </c>
      <c r="F32" s="550">
        <v>48</v>
      </c>
      <c r="G32" s="550">
        <v>70</v>
      </c>
      <c r="H32" s="550">
        <v>48</v>
      </c>
      <c r="I32" s="262">
        <v>106</v>
      </c>
      <c r="J32" s="260">
        <v>-43</v>
      </c>
      <c r="K32" s="263">
        <v>-40.566037735849058</v>
      </c>
    </row>
    <row r="33" spans="1:11" ht="13.5" customHeight="1" x14ac:dyDescent="0.2">
      <c r="A33" s="256">
        <v>32</v>
      </c>
      <c r="B33" s="257" t="s">
        <v>254</v>
      </c>
      <c r="C33" s="258"/>
      <c r="D33" s="259">
        <v>0.89877439854743535</v>
      </c>
      <c r="E33" s="551">
        <v>99</v>
      </c>
      <c r="F33" s="261">
        <v>108</v>
      </c>
      <c r="G33" s="261">
        <v>156</v>
      </c>
      <c r="H33" s="261">
        <v>114</v>
      </c>
      <c r="I33" s="262">
        <v>124</v>
      </c>
      <c r="J33" s="260">
        <v>-25</v>
      </c>
      <c r="K33" s="263">
        <v>-20.161290322580644</v>
      </c>
    </row>
    <row r="34" spans="1:11" ht="13.5" customHeight="1" x14ac:dyDescent="0.2">
      <c r="A34" s="256">
        <v>33</v>
      </c>
      <c r="B34" s="257" t="s">
        <v>255</v>
      </c>
      <c r="C34" s="258"/>
      <c r="D34" s="259">
        <v>0.66273263731275533</v>
      </c>
      <c r="E34" s="551">
        <v>73</v>
      </c>
      <c r="F34" s="550">
        <v>70</v>
      </c>
      <c r="G34" s="550">
        <v>76</v>
      </c>
      <c r="H34" s="550">
        <v>58</v>
      </c>
      <c r="I34" s="552">
        <v>83</v>
      </c>
      <c r="J34" s="260">
        <v>-10</v>
      </c>
      <c r="K34" s="263">
        <v>-12.048192771084338</v>
      </c>
    </row>
    <row r="35" spans="1:11" ht="13.5" customHeight="1" x14ac:dyDescent="0.2">
      <c r="A35" s="256">
        <v>34</v>
      </c>
      <c r="B35" s="257" t="s">
        <v>256</v>
      </c>
      <c r="C35" s="258"/>
      <c r="D35" s="259">
        <v>1.5887426236949613</v>
      </c>
      <c r="E35" s="260">
        <v>175</v>
      </c>
      <c r="F35" s="261">
        <v>122</v>
      </c>
      <c r="G35" s="261">
        <v>169</v>
      </c>
      <c r="H35" s="261">
        <v>137</v>
      </c>
      <c r="I35" s="262">
        <v>341</v>
      </c>
      <c r="J35" s="260">
        <v>-166</v>
      </c>
      <c r="K35" s="263">
        <v>-48.680351906158357</v>
      </c>
    </row>
    <row r="36" spans="1:11" ht="13.5" customHeight="1" x14ac:dyDescent="0.2">
      <c r="A36" s="256">
        <v>41</v>
      </c>
      <c r="B36" s="257" t="s">
        <v>257</v>
      </c>
      <c r="C36" s="258"/>
      <c r="D36" s="259">
        <v>1.4253290966863368</v>
      </c>
      <c r="E36" s="260">
        <v>157</v>
      </c>
      <c r="F36" s="261">
        <v>125</v>
      </c>
      <c r="G36" s="261">
        <v>120</v>
      </c>
      <c r="H36" s="261">
        <v>115</v>
      </c>
      <c r="I36" s="262">
        <v>105</v>
      </c>
      <c r="J36" s="260">
        <v>52</v>
      </c>
      <c r="K36" s="263">
        <v>49.523809523809526</v>
      </c>
    </row>
    <row r="37" spans="1:11" ht="13.5" customHeight="1" x14ac:dyDescent="0.2">
      <c r="A37" s="256">
        <v>42</v>
      </c>
      <c r="B37" s="257" t="s">
        <v>258</v>
      </c>
      <c r="C37" s="258"/>
      <c r="D37" s="259">
        <v>7.2628234226055383E-2</v>
      </c>
      <c r="E37" s="551">
        <v>8</v>
      </c>
      <c r="F37" s="550">
        <v>8</v>
      </c>
      <c r="G37" s="550">
        <v>10</v>
      </c>
      <c r="H37" s="550">
        <v>14</v>
      </c>
      <c r="I37" s="552">
        <v>17</v>
      </c>
      <c r="J37" s="260">
        <v>-9</v>
      </c>
      <c r="K37" s="263">
        <v>-52.941176470588232</v>
      </c>
    </row>
    <row r="38" spans="1:11" ht="13.5" customHeight="1" x14ac:dyDescent="0.2">
      <c r="A38" s="256">
        <v>43</v>
      </c>
      <c r="B38" s="257" t="s">
        <v>259</v>
      </c>
      <c r="C38" s="258"/>
      <c r="D38" s="259">
        <v>2.7054017249205629</v>
      </c>
      <c r="E38" s="260">
        <v>298</v>
      </c>
      <c r="F38" s="261">
        <v>219</v>
      </c>
      <c r="G38" s="261">
        <v>269</v>
      </c>
      <c r="H38" s="261">
        <v>235</v>
      </c>
      <c r="I38" s="262">
        <v>311</v>
      </c>
      <c r="J38" s="260">
        <v>-13</v>
      </c>
      <c r="K38" s="263">
        <v>-4.180064308681672</v>
      </c>
    </row>
    <row r="39" spans="1:11" ht="13.5" customHeight="1" x14ac:dyDescent="0.2">
      <c r="A39" s="256">
        <v>51</v>
      </c>
      <c r="B39" s="257" t="s">
        <v>260</v>
      </c>
      <c r="C39" s="258"/>
      <c r="D39" s="259">
        <v>10.903313663186564</v>
      </c>
      <c r="E39" s="260">
        <v>1201</v>
      </c>
      <c r="F39" s="261">
        <v>1069</v>
      </c>
      <c r="G39" s="261">
        <v>916</v>
      </c>
      <c r="H39" s="261">
        <v>746</v>
      </c>
      <c r="I39" s="262">
        <v>983</v>
      </c>
      <c r="J39" s="260">
        <v>218</v>
      </c>
      <c r="K39" s="263">
        <v>22.177009155645983</v>
      </c>
    </row>
    <row r="40" spans="1:11" ht="13.5" customHeight="1" x14ac:dyDescent="0.2">
      <c r="A40" s="256" t="s">
        <v>261</v>
      </c>
      <c r="B40" s="257" t="s">
        <v>262</v>
      </c>
      <c r="C40" s="258"/>
      <c r="D40" s="259">
        <v>10.131638674534726</v>
      </c>
      <c r="E40" s="260">
        <v>1116</v>
      </c>
      <c r="F40" s="261">
        <v>985</v>
      </c>
      <c r="G40" s="261">
        <v>847</v>
      </c>
      <c r="H40" s="261">
        <v>675</v>
      </c>
      <c r="I40" s="262">
        <v>858</v>
      </c>
      <c r="J40" s="260">
        <v>258</v>
      </c>
      <c r="K40" s="263">
        <v>30.06993006993007</v>
      </c>
    </row>
    <row r="41" spans="1:11" ht="13.5" customHeight="1" x14ac:dyDescent="0.2">
      <c r="A41" s="256"/>
      <c r="B41" s="257" t="s">
        <v>263</v>
      </c>
      <c r="C41" s="258"/>
      <c r="D41" s="259">
        <v>9.5960054471175678</v>
      </c>
      <c r="E41" s="260">
        <v>1057</v>
      </c>
      <c r="F41" s="261">
        <v>940</v>
      </c>
      <c r="G41" s="261">
        <v>799</v>
      </c>
      <c r="H41" s="261">
        <v>620</v>
      </c>
      <c r="I41" s="262">
        <v>800</v>
      </c>
      <c r="J41" s="260">
        <v>257</v>
      </c>
      <c r="K41" s="263">
        <v>32.125</v>
      </c>
    </row>
    <row r="42" spans="1:11" ht="13.5" customHeight="1" x14ac:dyDescent="0.2">
      <c r="A42" s="256">
        <v>52</v>
      </c>
      <c r="B42" s="257" t="s">
        <v>264</v>
      </c>
      <c r="C42" s="258"/>
      <c r="D42" s="259">
        <v>3.7403540626418521</v>
      </c>
      <c r="E42" s="260">
        <v>412</v>
      </c>
      <c r="F42" s="261">
        <v>418</v>
      </c>
      <c r="G42" s="261">
        <v>396</v>
      </c>
      <c r="H42" s="261">
        <v>363</v>
      </c>
      <c r="I42" s="262">
        <v>445</v>
      </c>
      <c r="J42" s="260">
        <v>-33</v>
      </c>
      <c r="K42" s="263">
        <v>-7.415730337078652</v>
      </c>
    </row>
    <row r="43" spans="1:11" ht="13.5" customHeight="1" x14ac:dyDescent="0.2">
      <c r="A43" s="256" t="s">
        <v>265</v>
      </c>
      <c r="B43" s="257" t="s">
        <v>266</v>
      </c>
      <c r="C43" s="258"/>
      <c r="D43" s="259">
        <v>2.3785746709033138</v>
      </c>
      <c r="E43" s="260">
        <v>262</v>
      </c>
      <c r="F43" s="261">
        <v>271</v>
      </c>
      <c r="G43" s="261">
        <v>269</v>
      </c>
      <c r="H43" s="261">
        <v>237</v>
      </c>
      <c r="I43" s="262">
        <v>338</v>
      </c>
      <c r="J43" s="260">
        <v>-76</v>
      </c>
      <c r="K43" s="263">
        <v>-22.485207100591715</v>
      </c>
    </row>
    <row r="44" spans="1:11" ht="13.5" customHeight="1" x14ac:dyDescent="0.2">
      <c r="A44" s="256">
        <v>53</v>
      </c>
      <c r="B44" s="257" t="s">
        <v>267</v>
      </c>
      <c r="C44" s="258"/>
      <c r="D44" s="259">
        <v>1.2437585111211984</v>
      </c>
      <c r="E44" s="260">
        <v>137</v>
      </c>
      <c r="F44" s="261">
        <v>103</v>
      </c>
      <c r="G44" s="261">
        <v>105</v>
      </c>
      <c r="H44" s="261">
        <v>108</v>
      </c>
      <c r="I44" s="262">
        <v>231</v>
      </c>
      <c r="J44" s="260">
        <v>-94</v>
      </c>
      <c r="K44" s="263">
        <v>-40.692640692640694</v>
      </c>
    </row>
    <row r="45" spans="1:11" ht="13.5" customHeight="1" x14ac:dyDescent="0.2">
      <c r="A45" s="256" t="s">
        <v>268</v>
      </c>
      <c r="B45" s="257" t="s">
        <v>269</v>
      </c>
      <c r="C45" s="258"/>
      <c r="D45" s="259">
        <v>1.2256014525646846</v>
      </c>
      <c r="E45" s="260">
        <v>135</v>
      </c>
      <c r="F45" s="261">
        <v>101</v>
      </c>
      <c r="G45" s="261">
        <v>101</v>
      </c>
      <c r="H45" s="261">
        <v>102</v>
      </c>
      <c r="I45" s="262">
        <v>225</v>
      </c>
      <c r="J45" s="260">
        <v>-90</v>
      </c>
      <c r="K45" s="263">
        <v>-40</v>
      </c>
    </row>
    <row r="46" spans="1:11" ht="13.5" customHeight="1" x14ac:dyDescent="0.2">
      <c r="A46" s="256">
        <v>54</v>
      </c>
      <c r="B46" s="257" t="s">
        <v>270</v>
      </c>
      <c r="C46" s="258"/>
      <c r="D46" s="259">
        <v>3.5497049477984568</v>
      </c>
      <c r="E46" s="260">
        <v>391</v>
      </c>
      <c r="F46" s="261">
        <v>359</v>
      </c>
      <c r="G46" s="261">
        <v>403</v>
      </c>
      <c r="H46" s="261">
        <v>319</v>
      </c>
      <c r="I46" s="262">
        <v>417</v>
      </c>
      <c r="J46" s="260">
        <v>-26</v>
      </c>
      <c r="K46" s="263">
        <v>-6.2350119904076742</v>
      </c>
    </row>
    <row r="47" spans="1:11" ht="13.5" customHeight="1" x14ac:dyDescent="0.2">
      <c r="A47" s="256">
        <v>61</v>
      </c>
      <c r="B47" s="257" t="s">
        <v>271</v>
      </c>
      <c r="C47" s="258"/>
      <c r="D47" s="259">
        <v>2.2787108488424876</v>
      </c>
      <c r="E47" s="260">
        <v>251</v>
      </c>
      <c r="F47" s="261">
        <v>189</v>
      </c>
      <c r="G47" s="261">
        <v>245</v>
      </c>
      <c r="H47" s="261">
        <v>221</v>
      </c>
      <c r="I47" s="262">
        <v>265</v>
      </c>
      <c r="J47" s="260">
        <v>-14</v>
      </c>
      <c r="K47" s="263">
        <v>-5.283018867924528</v>
      </c>
    </row>
    <row r="48" spans="1:11" ht="13.5" customHeight="1" x14ac:dyDescent="0.2">
      <c r="A48" s="256">
        <v>62</v>
      </c>
      <c r="B48" s="257" t="s">
        <v>272</v>
      </c>
      <c r="C48" s="258"/>
      <c r="D48" s="259">
        <v>7.7439854743531544</v>
      </c>
      <c r="E48" s="260">
        <v>853</v>
      </c>
      <c r="F48" s="261">
        <v>879</v>
      </c>
      <c r="G48" s="261">
        <v>994</v>
      </c>
      <c r="H48" s="261">
        <v>825</v>
      </c>
      <c r="I48" s="262">
        <v>1258</v>
      </c>
      <c r="J48" s="260">
        <v>-405</v>
      </c>
      <c r="K48" s="263">
        <v>-32.193958664546898</v>
      </c>
    </row>
    <row r="49" spans="1:11" ht="13.5" customHeight="1" x14ac:dyDescent="0.2">
      <c r="A49" s="256">
        <v>63</v>
      </c>
      <c r="B49" s="257" t="s">
        <v>273</v>
      </c>
      <c r="C49" s="258"/>
      <c r="D49" s="259">
        <v>4.8842487517022244</v>
      </c>
      <c r="E49" s="260">
        <v>538</v>
      </c>
      <c r="F49" s="261">
        <v>620</v>
      </c>
      <c r="G49" s="261">
        <v>595</v>
      </c>
      <c r="H49" s="261">
        <v>512</v>
      </c>
      <c r="I49" s="262">
        <v>567</v>
      </c>
      <c r="J49" s="260">
        <v>-29</v>
      </c>
      <c r="K49" s="263">
        <v>-5.1146384479717817</v>
      </c>
    </row>
    <row r="50" spans="1:11" ht="13.5" customHeight="1" x14ac:dyDescent="0.2">
      <c r="A50" s="256" t="s">
        <v>274</v>
      </c>
      <c r="B50" s="257" t="s">
        <v>275</v>
      </c>
      <c r="C50" s="258"/>
      <c r="D50" s="259">
        <v>0.81706763504312296</v>
      </c>
      <c r="E50" s="551">
        <v>90</v>
      </c>
      <c r="F50" s="550">
        <v>78</v>
      </c>
      <c r="G50" s="550">
        <v>54</v>
      </c>
      <c r="H50" s="550">
        <v>78</v>
      </c>
      <c r="I50" s="552">
        <v>70</v>
      </c>
      <c r="J50" s="260">
        <v>20</v>
      </c>
      <c r="K50" s="263">
        <v>28.571428571428573</v>
      </c>
    </row>
    <row r="51" spans="1:11" ht="13.5" customHeight="1" x14ac:dyDescent="0.2">
      <c r="A51" s="256" t="s">
        <v>276</v>
      </c>
      <c r="B51" s="257" t="s">
        <v>277</v>
      </c>
      <c r="C51" s="258"/>
      <c r="D51" s="259">
        <v>3.4952337721289153</v>
      </c>
      <c r="E51" s="260">
        <v>385</v>
      </c>
      <c r="F51" s="261">
        <v>483</v>
      </c>
      <c r="G51" s="261">
        <v>479</v>
      </c>
      <c r="H51" s="261">
        <v>358</v>
      </c>
      <c r="I51" s="262">
        <v>420</v>
      </c>
      <c r="J51" s="260">
        <v>-35</v>
      </c>
      <c r="K51" s="263">
        <v>-8.3333333333333339</v>
      </c>
    </row>
    <row r="52" spans="1:11" ht="13.5" customHeight="1" x14ac:dyDescent="0.2">
      <c r="A52" s="256">
        <v>71</v>
      </c>
      <c r="B52" s="257" t="s">
        <v>278</v>
      </c>
      <c r="C52" s="258"/>
      <c r="D52" s="259">
        <v>11.393554244212437</v>
      </c>
      <c r="E52" s="260">
        <v>1255</v>
      </c>
      <c r="F52" s="261">
        <v>990</v>
      </c>
      <c r="G52" s="261">
        <v>1131</v>
      </c>
      <c r="H52" s="261">
        <v>1011</v>
      </c>
      <c r="I52" s="262">
        <v>1388</v>
      </c>
      <c r="J52" s="260">
        <v>-133</v>
      </c>
      <c r="K52" s="263">
        <v>-9.5821325648414994</v>
      </c>
    </row>
    <row r="53" spans="1:11" ht="13.5" customHeight="1" x14ac:dyDescent="0.2">
      <c r="A53" s="256" t="s">
        <v>279</v>
      </c>
      <c r="B53" s="257" t="s">
        <v>280</v>
      </c>
      <c r="C53" s="258"/>
      <c r="D53" s="259">
        <v>3.0594643667725827</v>
      </c>
      <c r="E53" s="260">
        <v>337</v>
      </c>
      <c r="F53" s="261">
        <v>231</v>
      </c>
      <c r="G53" s="261">
        <v>260</v>
      </c>
      <c r="H53" s="261">
        <v>250</v>
      </c>
      <c r="I53" s="262">
        <v>311</v>
      </c>
      <c r="J53" s="260">
        <v>26</v>
      </c>
      <c r="K53" s="263">
        <v>8.360128617363344</v>
      </c>
    </row>
    <row r="54" spans="1:11" ht="13.5" customHeight="1" x14ac:dyDescent="0.2">
      <c r="A54" s="256" t="s">
        <v>281</v>
      </c>
      <c r="B54" s="257" t="s">
        <v>282</v>
      </c>
      <c r="C54" s="258"/>
      <c r="D54" s="259">
        <v>6.7453472537448933</v>
      </c>
      <c r="E54" s="260">
        <v>743</v>
      </c>
      <c r="F54" s="261">
        <v>650</v>
      </c>
      <c r="G54" s="261">
        <v>719</v>
      </c>
      <c r="H54" s="261">
        <v>627</v>
      </c>
      <c r="I54" s="262">
        <v>878</v>
      </c>
      <c r="J54" s="260">
        <v>-135</v>
      </c>
      <c r="K54" s="263">
        <v>-15.375854214123008</v>
      </c>
    </row>
    <row r="55" spans="1:11" ht="13.5" customHeight="1" x14ac:dyDescent="0.2">
      <c r="A55" s="256">
        <v>72</v>
      </c>
      <c r="B55" s="257" t="s">
        <v>283</v>
      </c>
      <c r="C55" s="258"/>
      <c r="D55" s="259">
        <v>2.7235587834770767</v>
      </c>
      <c r="E55" s="260">
        <v>300</v>
      </c>
      <c r="F55" s="261">
        <v>240</v>
      </c>
      <c r="G55" s="261">
        <v>294</v>
      </c>
      <c r="H55" s="261">
        <v>272</v>
      </c>
      <c r="I55" s="262">
        <v>349</v>
      </c>
      <c r="J55" s="260">
        <v>-49</v>
      </c>
      <c r="K55" s="263">
        <v>-14.040114613180515</v>
      </c>
    </row>
    <row r="56" spans="1:11" ht="13.5" customHeight="1" x14ac:dyDescent="0.2">
      <c r="A56" s="256" t="s">
        <v>284</v>
      </c>
      <c r="B56" s="257" t="s">
        <v>285</v>
      </c>
      <c r="C56" s="258"/>
      <c r="D56" s="259">
        <v>1.4434861552428506</v>
      </c>
      <c r="E56" s="260">
        <v>159</v>
      </c>
      <c r="F56" s="261">
        <v>125</v>
      </c>
      <c r="G56" s="261">
        <v>142</v>
      </c>
      <c r="H56" s="261">
        <v>128</v>
      </c>
      <c r="I56" s="262">
        <v>188</v>
      </c>
      <c r="J56" s="260">
        <v>-29</v>
      </c>
      <c r="K56" s="263">
        <v>-15.425531914893616</v>
      </c>
    </row>
    <row r="57" spans="1:11" ht="13.5" customHeight="1" x14ac:dyDescent="0.2">
      <c r="A57" s="256" t="s">
        <v>286</v>
      </c>
      <c r="B57" s="257" t="s">
        <v>287</v>
      </c>
      <c r="C57" s="258"/>
      <c r="D57" s="259">
        <v>0.93508851566046303</v>
      </c>
      <c r="E57" s="260">
        <v>103</v>
      </c>
      <c r="F57" s="550">
        <v>89</v>
      </c>
      <c r="G57" s="261">
        <v>110</v>
      </c>
      <c r="H57" s="550">
        <v>98</v>
      </c>
      <c r="I57" s="262">
        <v>121</v>
      </c>
      <c r="J57" s="260">
        <v>-18</v>
      </c>
      <c r="K57" s="263">
        <v>-14.87603305785124</v>
      </c>
    </row>
    <row r="58" spans="1:11" ht="13.5" customHeight="1" x14ac:dyDescent="0.2">
      <c r="A58" s="256">
        <v>73</v>
      </c>
      <c r="B58" s="257" t="s">
        <v>288</v>
      </c>
      <c r="C58" s="258"/>
      <c r="D58" s="259">
        <v>3.0957784838856104</v>
      </c>
      <c r="E58" s="260">
        <v>341</v>
      </c>
      <c r="F58" s="261">
        <v>285</v>
      </c>
      <c r="G58" s="261">
        <v>270</v>
      </c>
      <c r="H58" s="261">
        <v>305</v>
      </c>
      <c r="I58" s="262">
        <v>311</v>
      </c>
      <c r="J58" s="260">
        <v>30</v>
      </c>
      <c r="K58" s="263">
        <v>9.6463022508038581</v>
      </c>
    </row>
    <row r="59" spans="1:11" ht="13.5" customHeight="1" x14ac:dyDescent="0.2">
      <c r="A59" s="256" t="s">
        <v>289</v>
      </c>
      <c r="B59" s="257" t="s">
        <v>290</v>
      </c>
      <c r="C59" s="258"/>
      <c r="D59" s="259">
        <v>2.3604176123467999</v>
      </c>
      <c r="E59" s="260">
        <v>260</v>
      </c>
      <c r="F59" s="261">
        <v>199</v>
      </c>
      <c r="G59" s="261">
        <v>216</v>
      </c>
      <c r="H59" s="261">
        <v>200</v>
      </c>
      <c r="I59" s="262">
        <v>235</v>
      </c>
      <c r="J59" s="260">
        <v>25</v>
      </c>
      <c r="K59" s="263">
        <v>10.638297872340425</v>
      </c>
    </row>
    <row r="60" spans="1:11" ht="13.5" customHeight="1" x14ac:dyDescent="0.2">
      <c r="A60" s="256">
        <v>81</v>
      </c>
      <c r="B60" s="257" t="s">
        <v>291</v>
      </c>
      <c r="C60" s="258"/>
      <c r="D60" s="259">
        <v>8.8969586926917845</v>
      </c>
      <c r="E60" s="260">
        <v>980</v>
      </c>
      <c r="F60" s="261">
        <v>841</v>
      </c>
      <c r="G60" s="261">
        <v>941</v>
      </c>
      <c r="H60" s="261">
        <v>871</v>
      </c>
      <c r="I60" s="262">
        <v>865</v>
      </c>
      <c r="J60" s="260">
        <v>115</v>
      </c>
      <c r="K60" s="263">
        <v>13.294797687861271</v>
      </c>
    </row>
    <row r="61" spans="1:11" ht="13.5" customHeight="1" x14ac:dyDescent="0.2">
      <c r="A61" s="256" t="s">
        <v>292</v>
      </c>
      <c r="B61" s="257" t="s">
        <v>293</v>
      </c>
      <c r="C61" s="258"/>
      <c r="D61" s="259">
        <v>2.469359963685883</v>
      </c>
      <c r="E61" s="260">
        <v>272</v>
      </c>
      <c r="F61" s="261">
        <v>154</v>
      </c>
      <c r="G61" s="261">
        <v>206</v>
      </c>
      <c r="H61" s="261">
        <v>207</v>
      </c>
      <c r="I61" s="262">
        <v>252</v>
      </c>
      <c r="J61" s="260">
        <v>20</v>
      </c>
      <c r="K61" s="263">
        <v>7.9365079365079367</v>
      </c>
    </row>
    <row r="62" spans="1:11" ht="13.5" customHeight="1" x14ac:dyDescent="0.2">
      <c r="A62" s="256" t="s">
        <v>294</v>
      </c>
      <c r="B62" s="257" t="s">
        <v>365</v>
      </c>
      <c r="C62" s="258"/>
      <c r="D62" s="259">
        <v>3.3681343622333184</v>
      </c>
      <c r="E62" s="260">
        <v>371</v>
      </c>
      <c r="F62" s="261">
        <v>355</v>
      </c>
      <c r="G62" s="261">
        <v>465</v>
      </c>
      <c r="H62" s="261">
        <v>362</v>
      </c>
      <c r="I62" s="262">
        <v>320</v>
      </c>
      <c r="J62" s="260">
        <v>51</v>
      </c>
      <c r="K62" s="263">
        <v>15.9375</v>
      </c>
    </row>
    <row r="63" spans="1:11" ht="13.5" customHeight="1" x14ac:dyDescent="0.2">
      <c r="A63" s="256" t="s">
        <v>296</v>
      </c>
      <c r="B63" s="257" t="s">
        <v>297</v>
      </c>
      <c r="C63" s="258"/>
      <c r="D63" s="259">
        <v>1.7249205628688153</v>
      </c>
      <c r="E63" s="260">
        <v>190</v>
      </c>
      <c r="F63" s="261">
        <v>102</v>
      </c>
      <c r="G63" s="261">
        <v>113</v>
      </c>
      <c r="H63" s="261">
        <v>127</v>
      </c>
      <c r="I63" s="262">
        <v>152</v>
      </c>
      <c r="J63" s="260">
        <v>38</v>
      </c>
      <c r="K63" s="263">
        <v>25</v>
      </c>
    </row>
    <row r="64" spans="1:11" ht="13.5" customHeight="1" x14ac:dyDescent="0.2">
      <c r="A64" s="256" t="s">
        <v>298</v>
      </c>
      <c r="B64" s="257" t="s">
        <v>299</v>
      </c>
      <c r="C64" s="258"/>
      <c r="D64" s="259">
        <v>0.45392646391284613</v>
      </c>
      <c r="E64" s="551">
        <v>50</v>
      </c>
      <c r="F64" s="550">
        <v>70</v>
      </c>
      <c r="G64" s="550">
        <v>56</v>
      </c>
      <c r="H64" s="550">
        <v>40</v>
      </c>
      <c r="I64" s="552">
        <v>64</v>
      </c>
      <c r="J64" s="260">
        <v>-14</v>
      </c>
      <c r="K64" s="263">
        <v>-21.875</v>
      </c>
    </row>
    <row r="65" spans="1:11" ht="13.5" customHeight="1" x14ac:dyDescent="0.2">
      <c r="A65" s="256">
        <v>82</v>
      </c>
      <c r="B65" s="257" t="s">
        <v>300</v>
      </c>
      <c r="C65" s="258"/>
      <c r="D65" s="259">
        <v>2.1970040853381754</v>
      </c>
      <c r="E65" s="260">
        <v>242</v>
      </c>
      <c r="F65" s="261">
        <v>228</v>
      </c>
      <c r="G65" s="261">
        <v>256</v>
      </c>
      <c r="H65" s="261">
        <v>256</v>
      </c>
      <c r="I65" s="262">
        <v>245</v>
      </c>
      <c r="J65" s="260">
        <v>-3</v>
      </c>
      <c r="K65" s="263">
        <v>-1.2244897959183674</v>
      </c>
    </row>
    <row r="66" spans="1:11" ht="13.5" customHeight="1" x14ac:dyDescent="0.2">
      <c r="A66" s="256" t="s">
        <v>301</v>
      </c>
      <c r="B66" s="257" t="s">
        <v>551</v>
      </c>
      <c r="C66" s="258"/>
      <c r="D66" s="259">
        <v>1.3254652746255107</v>
      </c>
      <c r="E66" s="260">
        <v>146</v>
      </c>
      <c r="F66" s="261">
        <v>122</v>
      </c>
      <c r="G66" s="261">
        <v>136</v>
      </c>
      <c r="H66" s="261">
        <v>153</v>
      </c>
      <c r="I66" s="262">
        <v>127</v>
      </c>
      <c r="J66" s="260">
        <v>19</v>
      </c>
      <c r="K66" s="263">
        <v>14.960629921259843</v>
      </c>
    </row>
    <row r="67" spans="1:11" ht="13.5" customHeight="1" x14ac:dyDescent="0.2">
      <c r="A67" s="256" t="s">
        <v>302</v>
      </c>
      <c r="B67" s="257" t="s">
        <v>303</v>
      </c>
      <c r="C67" s="258"/>
      <c r="D67" s="259">
        <v>0.5537902859736723</v>
      </c>
      <c r="E67" s="551">
        <v>61</v>
      </c>
      <c r="F67" s="550">
        <v>60</v>
      </c>
      <c r="G67" s="550">
        <v>73</v>
      </c>
      <c r="H67" s="550">
        <v>67</v>
      </c>
      <c r="I67" s="552">
        <v>77</v>
      </c>
      <c r="J67" s="260">
        <v>-16</v>
      </c>
      <c r="K67" s="263">
        <v>-20.779220779220779</v>
      </c>
    </row>
    <row r="68" spans="1:11" ht="13.5" customHeight="1" x14ac:dyDescent="0.2">
      <c r="A68" s="256">
        <v>83</v>
      </c>
      <c r="B68" s="257" t="s">
        <v>304</v>
      </c>
      <c r="C68" s="258"/>
      <c r="D68" s="259">
        <v>5.22015433499773</v>
      </c>
      <c r="E68" s="260">
        <v>575</v>
      </c>
      <c r="F68" s="261">
        <v>486</v>
      </c>
      <c r="G68" s="261">
        <v>1340</v>
      </c>
      <c r="H68" s="261">
        <v>513</v>
      </c>
      <c r="I68" s="262">
        <v>558</v>
      </c>
      <c r="J68" s="260">
        <v>17</v>
      </c>
      <c r="K68" s="263">
        <v>3.0465949820788532</v>
      </c>
    </row>
    <row r="69" spans="1:11" ht="13.5" customHeight="1" x14ac:dyDescent="0.2">
      <c r="A69" s="256" t="s">
        <v>305</v>
      </c>
      <c r="B69" s="257" t="s">
        <v>306</v>
      </c>
      <c r="C69" s="258"/>
      <c r="D69" s="259">
        <v>4.7299137539718563</v>
      </c>
      <c r="E69" s="260">
        <v>521</v>
      </c>
      <c r="F69" s="261">
        <v>437</v>
      </c>
      <c r="G69" s="261">
        <v>1277</v>
      </c>
      <c r="H69" s="261">
        <v>464</v>
      </c>
      <c r="I69" s="262">
        <v>494</v>
      </c>
      <c r="J69" s="260">
        <v>27</v>
      </c>
      <c r="K69" s="263">
        <v>5.4655870445344128</v>
      </c>
    </row>
    <row r="70" spans="1:11" ht="13.5" customHeight="1" x14ac:dyDescent="0.2">
      <c r="A70" s="256"/>
      <c r="B70" s="257" t="s">
        <v>307</v>
      </c>
      <c r="C70" s="258"/>
      <c r="D70" s="259">
        <v>1.8157058556513845</v>
      </c>
      <c r="E70" s="260">
        <v>200</v>
      </c>
      <c r="F70" s="261">
        <v>122</v>
      </c>
      <c r="G70" s="261">
        <v>321</v>
      </c>
      <c r="H70" s="261">
        <v>146</v>
      </c>
      <c r="I70" s="262">
        <v>210</v>
      </c>
      <c r="J70" s="260">
        <v>-10</v>
      </c>
      <c r="K70" s="263">
        <v>-4.7619047619047619</v>
      </c>
    </row>
    <row r="71" spans="1:11" ht="13.5" customHeight="1" x14ac:dyDescent="0.2">
      <c r="A71" s="256">
        <v>84</v>
      </c>
      <c r="B71" s="257" t="s">
        <v>308</v>
      </c>
      <c r="C71" s="258"/>
      <c r="D71" s="259">
        <v>7.1992737176577393</v>
      </c>
      <c r="E71" s="260">
        <v>793</v>
      </c>
      <c r="F71" s="261">
        <v>513</v>
      </c>
      <c r="G71" s="261">
        <v>791</v>
      </c>
      <c r="H71" s="261">
        <v>552</v>
      </c>
      <c r="I71" s="262">
        <v>835</v>
      </c>
      <c r="J71" s="260">
        <v>-42</v>
      </c>
      <c r="K71" s="263">
        <v>-5.0299401197604787</v>
      </c>
    </row>
    <row r="72" spans="1:11" ht="13.5" customHeight="1" x14ac:dyDescent="0.2">
      <c r="A72" s="256" t="s">
        <v>309</v>
      </c>
      <c r="B72" s="257" t="s">
        <v>310</v>
      </c>
      <c r="C72" s="258"/>
      <c r="D72" s="259">
        <v>0.87153881071266459</v>
      </c>
      <c r="E72" s="551">
        <v>96</v>
      </c>
      <c r="F72" s="550">
        <v>48</v>
      </c>
      <c r="G72" s="261">
        <v>231</v>
      </c>
      <c r="H72" s="550">
        <v>44</v>
      </c>
      <c r="I72" s="262">
        <v>110</v>
      </c>
      <c r="J72" s="260">
        <v>-14</v>
      </c>
      <c r="K72" s="263">
        <v>-12.727272727272727</v>
      </c>
    </row>
    <row r="73" spans="1:11" ht="13.5" customHeight="1" x14ac:dyDescent="0.2">
      <c r="A73" s="256" t="s">
        <v>311</v>
      </c>
      <c r="B73" s="257" t="s">
        <v>312</v>
      </c>
      <c r="C73" s="258"/>
      <c r="D73" s="259">
        <v>0.11802088061733999</v>
      </c>
      <c r="E73" s="551">
        <v>13</v>
      </c>
      <c r="F73" s="550">
        <v>7</v>
      </c>
      <c r="G73" s="550">
        <v>24</v>
      </c>
      <c r="H73" s="550">
        <v>9</v>
      </c>
      <c r="I73" s="552">
        <v>47</v>
      </c>
      <c r="J73" s="260">
        <v>-34</v>
      </c>
      <c r="K73" s="263">
        <v>-72.340425531914889</v>
      </c>
    </row>
    <row r="74" spans="1:11" s="86" customFormat="1" ht="13.5" customHeight="1" x14ac:dyDescent="0.2">
      <c r="A74" s="256" t="s">
        <v>313</v>
      </c>
      <c r="B74" s="257" t="s">
        <v>314</v>
      </c>
      <c r="C74" s="258"/>
      <c r="D74" s="259">
        <v>5.5469813890149799</v>
      </c>
      <c r="E74" s="260">
        <v>611</v>
      </c>
      <c r="F74" s="261">
        <v>422</v>
      </c>
      <c r="G74" s="261">
        <v>477</v>
      </c>
      <c r="H74" s="261">
        <v>453</v>
      </c>
      <c r="I74" s="262">
        <v>621</v>
      </c>
      <c r="J74" s="260">
        <v>-10</v>
      </c>
      <c r="K74" s="263">
        <v>-1.6103059581320451</v>
      </c>
    </row>
    <row r="75" spans="1:11" s="113" customFormat="1" ht="13.5" customHeight="1" x14ac:dyDescent="0.15">
      <c r="A75" s="256">
        <v>91</v>
      </c>
      <c r="B75" s="257" t="s">
        <v>315</v>
      </c>
      <c r="C75" s="258"/>
      <c r="D75" s="259">
        <v>0.3722197004085338</v>
      </c>
      <c r="E75" s="551">
        <v>41</v>
      </c>
      <c r="F75" s="550">
        <v>30</v>
      </c>
      <c r="G75" s="550">
        <v>39</v>
      </c>
      <c r="H75" s="550">
        <v>36</v>
      </c>
      <c r="I75" s="552">
        <v>40</v>
      </c>
      <c r="J75" s="260">
        <v>1</v>
      </c>
      <c r="K75" s="263">
        <v>2.5</v>
      </c>
    </row>
    <row r="76" spans="1:11" s="113" customFormat="1" ht="13.5" customHeight="1" x14ac:dyDescent="0.15">
      <c r="A76" s="256">
        <v>92</v>
      </c>
      <c r="B76" s="257" t="s">
        <v>316</v>
      </c>
      <c r="C76" s="258"/>
      <c r="D76" s="259">
        <v>2.5329096686336814</v>
      </c>
      <c r="E76" s="260">
        <v>279</v>
      </c>
      <c r="F76" s="261">
        <v>297</v>
      </c>
      <c r="G76" s="261">
        <v>276</v>
      </c>
      <c r="H76" s="261">
        <v>285</v>
      </c>
      <c r="I76" s="262">
        <v>322</v>
      </c>
      <c r="J76" s="260">
        <v>-43</v>
      </c>
      <c r="K76" s="263">
        <v>-13.354037267080745</v>
      </c>
    </row>
    <row r="77" spans="1:11" s="86" customFormat="1" ht="13.5" customHeight="1" x14ac:dyDescent="0.2">
      <c r="A77" s="256">
        <v>93</v>
      </c>
      <c r="B77" s="257" t="s">
        <v>317</v>
      </c>
      <c r="C77" s="258"/>
      <c r="D77" s="259">
        <v>0.13617793917385385</v>
      </c>
      <c r="E77" s="551">
        <v>15</v>
      </c>
      <c r="F77" s="550">
        <v>10</v>
      </c>
      <c r="G77" s="550">
        <v>22</v>
      </c>
      <c r="H77" s="550">
        <v>18</v>
      </c>
      <c r="I77" s="552">
        <v>30</v>
      </c>
      <c r="J77" s="260">
        <v>-15</v>
      </c>
      <c r="K77" s="263">
        <v>-50</v>
      </c>
    </row>
    <row r="78" spans="1:11" s="346" customFormat="1" ht="13.5" customHeight="1" x14ac:dyDescent="0.2">
      <c r="A78" s="256">
        <v>94</v>
      </c>
      <c r="B78" s="257" t="s">
        <v>318</v>
      </c>
      <c r="C78" s="258"/>
      <c r="D78" s="259">
        <v>1.8610985020426691</v>
      </c>
      <c r="E78" s="260">
        <v>205</v>
      </c>
      <c r="F78" s="261">
        <v>172</v>
      </c>
      <c r="G78" s="261">
        <v>289</v>
      </c>
      <c r="H78" s="261">
        <v>207</v>
      </c>
      <c r="I78" s="262">
        <v>205</v>
      </c>
      <c r="J78" s="260">
        <v>0</v>
      </c>
      <c r="K78" s="263">
        <v>0</v>
      </c>
    </row>
    <row r="79" spans="1:11" s="86" customFormat="1" ht="13.5" customHeight="1" x14ac:dyDescent="0.2">
      <c r="A79" s="270" t="s">
        <v>319</v>
      </c>
      <c r="B79" s="271" t="s">
        <v>320</v>
      </c>
      <c r="C79" s="272"/>
      <c r="D79" s="273">
        <v>0.32682705401724921</v>
      </c>
      <c r="E79" s="553">
        <v>36</v>
      </c>
      <c r="F79" s="554">
        <v>16</v>
      </c>
      <c r="G79" s="554">
        <v>48</v>
      </c>
      <c r="H79" s="554">
        <v>26</v>
      </c>
      <c r="I79" s="555">
        <v>17</v>
      </c>
      <c r="J79" s="274">
        <v>19</v>
      </c>
      <c r="K79" s="549">
        <v>111.76470588235294</v>
      </c>
    </row>
    <row r="80" spans="1:11" s="86" customFormat="1" ht="12.75" customHeight="1" x14ac:dyDescent="0.2">
      <c r="K80" s="114" t="s">
        <v>37</v>
      </c>
    </row>
    <row r="81" spans="1:11" s="86" customFormat="1" ht="15.75" customHeight="1" x14ac:dyDescent="0.2">
      <c r="A81" s="113" t="s">
        <v>116</v>
      </c>
      <c r="B81" s="113"/>
      <c r="C81" s="113"/>
      <c r="D81" s="113"/>
      <c r="E81" s="113"/>
      <c r="F81" s="113"/>
      <c r="G81" s="113"/>
      <c r="H81" s="113"/>
      <c r="I81" s="113"/>
      <c r="J81" s="113"/>
      <c r="K81" s="113"/>
    </row>
    <row r="82" spans="1:11" ht="21" customHeight="1" x14ac:dyDescent="0.2">
      <c r="A82" s="116" t="s">
        <v>366</v>
      </c>
      <c r="B82" s="116"/>
      <c r="C82" s="116"/>
      <c r="D82" s="116"/>
      <c r="E82" s="116"/>
      <c r="F82" s="116"/>
      <c r="G82" s="116"/>
      <c r="H82" s="116"/>
      <c r="I82" s="116"/>
      <c r="J82" s="116"/>
      <c r="K82" s="116"/>
    </row>
    <row r="83" spans="1:11" ht="21" customHeight="1" x14ac:dyDescent="0.2">
      <c r="A83" s="382" t="s">
        <v>374</v>
      </c>
      <c r="B83" s="382"/>
      <c r="C83" s="382"/>
      <c r="D83" s="382"/>
      <c r="E83" s="382"/>
      <c r="F83" s="382"/>
      <c r="G83" s="382"/>
      <c r="H83" s="382"/>
      <c r="I83" s="382"/>
      <c r="J83" s="382"/>
      <c r="K83" s="382"/>
    </row>
    <row r="84" spans="1:11" ht="21" customHeight="1" x14ac:dyDescent="0.2">
      <c r="A84" s="116" t="s">
        <v>323</v>
      </c>
      <c r="B84" s="116"/>
      <c r="C84" s="116"/>
      <c r="D84" s="116"/>
      <c r="E84" s="116"/>
      <c r="F84" s="116"/>
      <c r="G84" s="116"/>
      <c r="H84" s="116"/>
      <c r="I84" s="116"/>
      <c r="J84" s="116"/>
      <c r="K84" s="116"/>
    </row>
    <row r="85" spans="1:11" ht="15.75" customHeight="1" x14ac:dyDescent="0.2">
      <c r="A85" s="116" t="s">
        <v>368</v>
      </c>
      <c r="B85" s="116"/>
      <c r="C85" s="116"/>
      <c r="D85" s="116"/>
      <c r="E85" s="116"/>
      <c r="F85" s="116"/>
      <c r="G85" s="116"/>
      <c r="H85" s="116"/>
      <c r="I85" s="116"/>
      <c r="J85" s="116"/>
      <c r="K85" s="116"/>
    </row>
    <row r="86" spans="1:11" ht="15.75" customHeight="1" x14ac:dyDescent="0.2">
      <c r="A86" s="116" t="s">
        <v>324</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8CE4-0F82-4D38-9EA7-1EEB675C31D3}">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63</v>
      </c>
      <c r="B1" s="33"/>
      <c r="C1" s="33"/>
      <c r="D1" s="33"/>
      <c r="E1" s="33"/>
      <c r="F1" s="33"/>
      <c r="G1" s="33"/>
      <c r="H1" s="33"/>
      <c r="I1" s="33"/>
      <c r="J1" s="33"/>
      <c r="K1" s="12"/>
      <c r="L1" s="33"/>
      <c r="M1" s="34" t="s">
        <v>40</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375</v>
      </c>
      <c r="B3" s="38"/>
      <c r="C3" s="38"/>
      <c r="D3" s="38"/>
      <c r="E3" s="38"/>
      <c r="F3" s="38"/>
      <c r="G3" s="38"/>
      <c r="H3" s="38"/>
      <c r="I3" s="38"/>
      <c r="J3" s="38"/>
      <c r="K3" s="38"/>
    </row>
    <row r="4" spans="1:13" s="39" customFormat="1" ht="12" customHeight="1" x14ac:dyDescent="0.2">
      <c r="A4" s="86" t="s">
        <v>376</v>
      </c>
      <c r="B4" s="257"/>
      <c r="C4" s="257"/>
      <c r="D4" s="257"/>
      <c r="E4" s="257"/>
      <c r="F4" s="257"/>
      <c r="G4" s="257"/>
      <c r="H4" s="257"/>
      <c r="I4" s="257"/>
      <c r="J4" s="257"/>
      <c r="K4" s="257"/>
      <c r="L4" s="257"/>
      <c r="M4" s="257"/>
    </row>
    <row r="5" spans="1:13" s="39" customFormat="1" ht="12" customHeight="1" x14ac:dyDescent="0.2">
      <c r="A5" s="388" t="s">
        <v>377</v>
      </c>
      <c r="B5" s="388"/>
      <c r="C5" s="389"/>
      <c r="D5" s="389"/>
      <c r="E5" s="389"/>
      <c r="F5" s="390"/>
      <c r="G5" s="390"/>
      <c r="H5" s="390"/>
      <c r="I5" s="390"/>
      <c r="J5" s="390"/>
      <c r="K5" s="390"/>
      <c r="L5" s="390"/>
      <c r="M5" s="390"/>
    </row>
    <row r="6" spans="1:13" s="39" customFormat="1" ht="16.5" customHeight="1" x14ac:dyDescent="0.2">
      <c r="A6" s="391" t="s">
        <v>378</v>
      </c>
      <c r="B6" s="391"/>
      <c r="C6" s="391"/>
      <c r="D6" s="391"/>
      <c r="E6" s="391"/>
      <c r="F6" s="391"/>
      <c r="G6" s="391"/>
      <c r="H6" s="391"/>
      <c r="I6" s="391"/>
      <c r="J6" s="391"/>
      <c r="K6" s="391"/>
      <c r="L6" s="391"/>
      <c r="M6" s="391"/>
    </row>
    <row r="7" spans="1:13" customFormat="1" ht="33.950000000000003" customHeight="1" x14ac:dyDescent="0.2">
      <c r="A7" s="47" t="s">
        <v>379</v>
      </c>
      <c r="B7" s="392" t="s">
        <v>380</v>
      </c>
      <c r="C7" s="392"/>
      <c r="D7" s="392"/>
      <c r="E7" s="392"/>
      <c r="F7" s="392"/>
      <c r="G7" s="392"/>
      <c r="H7" s="393"/>
      <c r="I7" s="392" t="s">
        <v>381</v>
      </c>
      <c r="J7" s="392"/>
      <c r="K7" s="393"/>
      <c r="L7" s="394" t="s">
        <v>382</v>
      </c>
      <c r="M7" s="395"/>
    </row>
    <row r="8" spans="1:13" ht="23.85" customHeight="1" x14ac:dyDescent="0.2">
      <c r="A8" s="56"/>
      <c r="B8" s="396" t="s">
        <v>98</v>
      </c>
      <c r="C8" s="397" t="s">
        <v>100</v>
      </c>
      <c r="D8" s="397" t="s">
        <v>101</v>
      </c>
      <c r="E8" s="397" t="s">
        <v>383</v>
      </c>
      <c r="F8" s="397" t="s">
        <v>384</v>
      </c>
      <c r="G8" s="397" t="s">
        <v>102</v>
      </c>
      <c r="H8" s="398" t="s">
        <v>385</v>
      </c>
      <c r="I8" s="396" t="s">
        <v>98</v>
      </c>
      <c r="J8" s="396" t="s">
        <v>386</v>
      </c>
      <c r="K8" s="399" t="s">
        <v>387</v>
      </c>
      <c r="L8" s="400" t="s">
        <v>388</v>
      </c>
      <c r="M8" s="401" t="s">
        <v>389</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5" customHeight="1" x14ac:dyDescent="0.2">
      <c r="A10" s="404" t="s">
        <v>390</v>
      </c>
      <c r="B10" s="80">
        <v>108578</v>
      </c>
      <c r="C10" s="79">
        <v>53542</v>
      </c>
      <c r="D10" s="79">
        <v>55036</v>
      </c>
      <c r="E10" s="79">
        <v>75403</v>
      </c>
      <c r="F10" s="79">
        <v>33146</v>
      </c>
      <c r="G10" s="79">
        <v>11700</v>
      </c>
      <c r="H10" s="79">
        <v>33014</v>
      </c>
      <c r="I10" s="80">
        <v>26628</v>
      </c>
      <c r="J10" s="79">
        <v>17218</v>
      </c>
      <c r="K10" s="79">
        <v>9410</v>
      </c>
      <c r="L10" s="405">
        <v>15008</v>
      </c>
      <c r="M10" s="406">
        <v>15369</v>
      </c>
    </row>
    <row r="11" spans="1:13" ht="11.1" customHeight="1" x14ac:dyDescent="0.2">
      <c r="A11" s="404" t="s">
        <v>391</v>
      </c>
      <c r="B11" s="80">
        <v>109486</v>
      </c>
      <c r="C11" s="79">
        <v>54020</v>
      </c>
      <c r="D11" s="79">
        <v>55466</v>
      </c>
      <c r="E11" s="79">
        <v>75398</v>
      </c>
      <c r="F11" s="79">
        <v>34067</v>
      </c>
      <c r="G11" s="79">
        <v>11715</v>
      </c>
      <c r="H11" s="79">
        <v>33447</v>
      </c>
      <c r="I11" s="80">
        <v>27597</v>
      </c>
      <c r="J11" s="79">
        <v>17938</v>
      </c>
      <c r="K11" s="79">
        <v>9659</v>
      </c>
      <c r="L11" s="405">
        <v>12394</v>
      </c>
      <c r="M11" s="406">
        <v>11557</v>
      </c>
    </row>
    <row r="12" spans="1:13" ht="11.1" customHeight="1" x14ac:dyDescent="0.2">
      <c r="A12" s="404" t="s">
        <v>392</v>
      </c>
      <c r="B12" s="80">
        <v>110889</v>
      </c>
      <c r="C12" s="79">
        <v>54673</v>
      </c>
      <c r="D12" s="79">
        <v>56216</v>
      </c>
      <c r="E12" s="79">
        <v>76569</v>
      </c>
      <c r="F12" s="79">
        <v>34307</v>
      </c>
      <c r="G12" s="79">
        <v>12413</v>
      </c>
      <c r="H12" s="79">
        <v>33801</v>
      </c>
      <c r="I12" s="80">
        <v>27587</v>
      </c>
      <c r="J12" s="79">
        <v>17424</v>
      </c>
      <c r="K12" s="79">
        <v>10163</v>
      </c>
      <c r="L12" s="405">
        <v>11922</v>
      </c>
      <c r="M12" s="406">
        <v>10451</v>
      </c>
    </row>
    <row r="13" spans="1:13" ht="11.1" customHeight="1" x14ac:dyDescent="0.2">
      <c r="A13" s="404" t="s">
        <v>393</v>
      </c>
      <c r="B13" s="80">
        <v>110714</v>
      </c>
      <c r="C13" s="79">
        <v>54277</v>
      </c>
      <c r="D13" s="79">
        <v>56437</v>
      </c>
      <c r="E13" s="79">
        <v>75914</v>
      </c>
      <c r="F13" s="79">
        <v>34789</v>
      </c>
      <c r="G13" s="79">
        <v>12445</v>
      </c>
      <c r="H13" s="79">
        <v>33753</v>
      </c>
      <c r="I13" s="80">
        <v>27974</v>
      </c>
      <c r="J13" s="79">
        <v>17809</v>
      </c>
      <c r="K13" s="79">
        <v>10165</v>
      </c>
      <c r="L13" s="405">
        <v>8671</v>
      </c>
      <c r="M13" s="406">
        <v>8510</v>
      </c>
    </row>
    <row r="14" spans="1:13" ht="15" customHeight="1" x14ac:dyDescent="0.2">
      <c r="A14" s="404" t="s">
        <v>394</v>
      </c>
      <c r="B14" s="80">
        <v>109764</v>
      </c>
      <c r="C14" s="79">
        <v>53962</v>
      </c>
      <c r="D14" s="79">
        <v>55802</v>
      </c>
      <c r="E14" s="79">
        <v>75539</v>
      </c>
      <c r="F14" s="79">
        <v>34220</v>
      </c>
      <c r="G14" s="79">
        <v>11735</v>
      </c>
      <c r="H14" s="79">
        <v>33980</v>
      </c>
      <c r="I14" s="80">
        <v>26763</v>
      </c>
      <c r="J14" s="79">
        <v>17030</v>
      </c>
      <c r="K14" s="79">
        <v>9733</v>
      </c>
      <c r="L14" s="405">
        <v>8455</v>
      </c>
      <c r="M14" s="406">
        <v>9141</v>
      </c>
    </row>
    <row r="15" spans="1:13" ht="11.1" customHeight="1" x14ac:dyDescent="0.2">
      <c r="A15" s="404" t="s">
        <v>391</v>
      </c>
      <c r="B15" s="80">
        <v>110196</v>
      </c>
      <c r="C15" s="79">
        <v>54278</v>
      </c>
      <c r="D15" s="79">
        <v>55918</v>
      </c>
      <c r="E15" s="79">
        <v>75405</v>
      </c>
      <c r="F15" s="79">
        <v>34788</v>
      </c>
      <c r="G15" s="79">
        <v>11513</v>
      </c>
      <c r="H15" s="79">
        <v>34489</v>
      </c>
      <c r="I15" s="80">
        <v>27369</v>
      </c>
      <c r="J15" s="79">
        <v>17631</v>
      </c>
      <c r="K15" s="79">
        <v>9738</v>
      </c>
      <c r="L15" s="405">
        <v>8189</v>
      </c>
      <c r="M15" s="406">
        <v>7863</v>
      </c>
    </row>
    <row r="16" spans="1:13" ht="11.1" customHeight="1" x14ac:dyDescent="0.2">
      <c r="A16" s="404" t="s">
        <v>392</v>
      </c>
      <c r="B16" s="80">
        <v>111567</v>
      </c>
      <c r="C16" s="79">
        <v>54646</v>
      </c>
      <c r="D16" s="79">
        <v>56921</v>
      </c>
      <c r="E16" s="79">
        <v>76456</v>
      </c>
      <c r="F16" s="79">
        <v>35111</v>
      </c>
      <c r="G16" s="79">
        <v>12684</v>
      </c>
      <c r="H16" s="79">
        <v>34577</v>
      </c>
      <c r="I16" s="80">
        <v>27319</v>
      </c>
      <c r="J16" s="79">
        <v>17198</v>
      </c>
      <c r="K16" s="79">
        <v>10121</v>
      </c>
      <c r="L16" s="405">
        <v>12027</v>
      </c>
      <c r="M16" s="406">
        <v>10334</v>
      </c>
    </row>
    <row r="17" spans="1:13" ht="11.1" customHeight="1" x14ac:dyDescent="0.2">
      <c r="A17" s="404" t="s">
        <v>393</v>
      </c>
      <c r="B17" s="80">
        <v>111674</v>
      </c>
      <c r="C17" s="79">
        <v>54452</v>
      </c>
      <c r="D17" s="79">
        <v>57222</v>
      </c>
      <c r="E17" s="79">
        <v>75914</v>
      </c>
      <c r="F17" s="79">
        <v>35760</v>
      </c>
      <c r="G17" s="79">
        <v>12765</v>
      </c>
      <c r="H17" s="79">
        <v>34634</v>
      </c>
      <c r="I17" s="80">
        <v>27704</v>
      </c>
      <c r="J17" s="79">
        <v>17557</v>
      </c>
      <c r="K17" s="79">
        <v>10147</v>
      </c>
      <c r="L17" s="405">
        <v>8791</v>
      </c>
      <c r="M17" s="406">
        <v>8471</v>
      </c>
    </row>
    <row r="18" spans="1:13" ht="15" customHeight="1" x14ac:dyDescent="0.2">
      <c r="A18" s="404" t="s">
        <v>395</v>
      </c>
      <c r="B18" s="80">
        <v>111063</v>
      </c>
      <c r="C18" s="79">
        <v>54260</v>
      </c>
      <c r="D18" s="79">
        <v>56803</v>
      </c>
      <c r="E18" s="79">
        <v>75677</v>
      </c>
      <c r="F18" s="79">
        <v>35386</v>
      </c>
      <c r="G18" s="79">
        <v>12102</v>
      </c>
      <c r="H18" s="79">
        <v>34852</v>
      </c>
      <c r="I18" s="80">
        <v>26993</v>
      </c>
      <c r="J18" s="79">
        <v>17076</v>
      </c>
      <c r="K18" s="79">
        <v>9917</v>
      </c>
      <c r="L18" s="405">
        <v>9049</v>
      </c>
      <c r="M18" s="406">
        <v>9868</v>
      </c>
    </row>
    <row r="19" spans="1:13" ht="11.1" customHeight="1" x14ac:dyDescent="0.2">
      <c r="A19" s="404" t="s">
        <v>391</v>
      </c>
      <c r="B19" s="80">
        <v>111573</v>
      </c>
      <c r="C19" s="79">
        <v>54655</v>
      </c>
      <c r="D19" s="79">
        <v>56918</v>
      </c>
      <c r="E19" s="79">
        <v>75410</v>
      </c>
      <c r="F19" s="79">
        <v>36163</v>
      </c>
      <c r="G19" s="79">
        <v>11897</v>
      </c>
      <c r="H19" s="79">
        <v>35350</v>
      </c>
      <c r="I19" s="80">
        <v>27398</v>
      </c>
      <c r="J19" s="79">
        <v>17399</v>
      </c>
      <c r="K19" s="79">
        <v>9999</v>
      </c>
      <c r="L19" s="405">
        <v>8833</v>
      </c>
      <c r="M19" s="406">
        <v>8368</v>
      </c>
    </row>
    <row r="20" spans="1:13" ht="11.1" customHeight="1" x14ac:dyDescent="0.2">
      <c r="A20" s="404" t="s">
        <v>392</v>
      </c>
      <c r="B20" s="80">
        <v>113371</v>
      </c>
      <c r="C20" s="79">
        <v>55663</v>
      </c>
      <c r="D20" s="79">
        <v>57708</v>
      </c>
      <c r="E20" s="79">
        <v>76992</v>
      </c>
      <c r="F20" s="79">
        <v>36379</v>
      </c>
      <c r="G20" s="79">
        <v>12816</v>
      </c>
      <c r="H20" s="79">
        <v>35746</v>
      </c>
      <c r="I20" s="80">
        <v>26712</v>
      </c>
      <c r="J20" s="79">
        <v>16529</v>
      </c>
      <c r="K20" s="79">
        <v>10183</v>
      </c>
      <c r="L20" s="405">
        <v>12187</v>
      </c>
      <c r="M20" s="406">
        <v>10770</v>
      </c>
    </row>
    <row r="21" spans="1:13" ht="11.1" customHeight="1" x14ac:dyDescent="0.2">
      <c r="A21" s="404" t="s">
        <v>393</v>
      </c>
      <c r="B21" s="80">
        <v>114014</v>
      </c>
      <c r="C21" s="79">
        <v>55746</v>
      </c>
      <c r="D21" s="79">
        <v>58268</v>
      </c>
      <c r="E21" s="79">
        <v>77016</v>
      </c>
      <c r="F21" s="79">
        <v>36998</v>
      </c>
      <c r="G21" s="79">
        <v>12952</v>
      </c>
      <c r="H21" s="79">
        <v>36012</v>
      </c>
      <c r="I21" s="80">
        <v>27068</v>
      </c>
      <c r="J21" s="79">
        <v>16824</v>
      </c>
      <c r="K21" s="79">
        <v>10244</v>
      </c>
      <c r="L21" s="405">
        <v>9887</v>
      </c>
      <c r="M21" s="406">
        <v>8991</v>
      </c>
    </row>
    <row r="22" spans="1:13" ht="15" customHeight="1" x14ac:dyDescent="0.2">
      <c r="A22" s="404" t="s">
        <v>396</v>
      </c>
      <c r="B22" s="80">
        <v>113056</v>
      </c>
      <c r="C22" s="79">
        <v>55370</v>
      </c>
      <c r="D22" s="79">
        <v>57686</v>
      </c>
      <c r="E22" s="79">
        <v>76658</v>
      </c>
      <c r="F22" s="79">
        <v>36398</v>
      </c>
      <c r="G22" s="79">
        <v>12320</v>
      </c>
      <c r="H22" s="79">
        <v>36003</v>
      </c>
      <c r="I22" s="80">
        <v>26417</v>
      </c>
      <c r="J22" s="79">
        <v>16343</v>
      </c>
      <c r="K22" s="79">
        <v>10074</v>
      </c>
      <c r="L22" s="405">
        <v>10031</v>
      </c>
      <c r="M22" s="406">
        <v>11031</v>
      </c>
    </row>
    <row r="23" spans="1:13" ht="11.1" customHeight="1" x14ac:dyDescent="0.2">
      <c r="A23" s="404" t="s">
        <v>391</v>
      </c>
      <c r="B23" s="80">
        <v>112706</v>
      </c>
      <c r="C23" s="79">
        <v>55352</v>
      </c>
      <c r="D23" s="79">
        <v>57354</v>
      </c>
      <c r="E23" s="79">
        <v>76126</v>
      </c>
      <c r="F23" s="79">
        <v>36580</v>
      </c>
      <c r="G23" s="79">
        <v>11849</v>
      </c>
      <c r="H23" s="79">
        <v>36211</v>
      </c>
      <c r="I23" s="80">
        <v>26867</v>
      </c>
      <c r="J23" s="79">
        <v>16691</v>
      </c>
      <c r="K23" s="79">
        <v>10176</v>
      </c>
      <c r="L23" s="405">
        <v>9346</v>
      </c>
      <c r="M23" s="406">
        <v>9626</v>
      </c>
    </row>
    <row r="24" spans="1:13" ht="11.1" customHeight="1" x14ac:dyDescent="0.2">
      <c r="A24" s="404" t="s">
        <v>392</v>
      </c>
      <c r="B24" s="80">
        <v>114412</v>
      </c>
      <c r="C24" s="79">
        <v>56205</v>
      </c>
      <c r="D24" s="79">
        <v>58207</v>
      </c>
      <c r="E24" s="79">
        <v>77088</v>
      </c>
      <c r="F24" s="79">
        <v>37324</v>
      </c>
      <c r="G24" s="79">
        <v>12859</v>
      </c>
      <c r="H24" s="79">
        <v>36537</v>
      </c>
      <c r="I24" s="80">
        <v>26753</v>
      </c>
      <c r="J24" s="79">
        <v>16176</v>
      </c>
      <c r="K24" s="79">
        <v>10577</v>
      </c>
      <c r="L24" s="405">
        <v>12811</v>
      </c>
      <c r="M24" s="406">
        <v>11088</v>
      </c>
    </row>
    <row r="25" spans="1:13" ht="11.1" customHeight="1" x14ac:dyDescent="0.2">
      <c r="A25" s="404" t="s">
        <v>393</v>
      </c>
      <c r="B25" s="80">
        <v>116115</v>
      </c>
      <c r="C25" s="79">
        <v>57434</v>
      </c>
      <c r="D25" s="79">
        <v>58681</v>
      </c>
      <c r="E25" s="79">
        <v>78005</v>
      </c>
      <c r="F25" s="79">
        <v>38110</v>
      </c>
      <c r="G25" s="79">
        <v>12968</v>
      </c>
      <c r="H25" s="79">
        <v>37391</v>
      </c>
      <c r="I25" s="80">
        <v>27399</v>
      </c>
      <c r="J25" s="79">
        <v>16727</v>
      </c>
      <c r="K25" s="79">
        <v>10672</v>
      </c>
      <c r="L25" s="405">
        <v>9073</v>
      </c>
      <c r="M25" s="406">
        <v>8820</v>
      </c>
    </row>
    <row r="26" spans="1:13" ht="15" customHeight="1" x14ac:dyDescent="0.2">
      <c r="A26" s="404" t="s">
        <v>397</v>
      </c>
      <c r="B26" s="80">
        <v>114320</v>
      </c>
      <c r="C26" s="79">
        <v>55963</v>
      </c>
      <c r="D26" s="79">
        <v>58357</v>
      </c>
      <c r="E26" s="79">
        <v>76607</v>
      </c>
      <c r="F26" s="79">
        <v>37713</v>
      </c>
      <c r="G26" s="79">
        <v>12415</v>
      </c>
      <c r="H26" s="79">
        <v>36924</v>
      </c>
      <c r="I26" s="80">
        <v>26801</v>
      </c>
      <c r="J26" s="79">
        <v>16359</v>
      </c>
      <c r="K26" s="79">
        <v>10442</v>
      </c>
      <c r="L26" s="405">
        <v>9495</v>
      </c>
      <c r="M26" s="406">
        <v>10186</v>
      </c>
    </row>
    <row r="27" spans="1:13" ht="11.1" customHeight="1" x14ac:dyDescent="0.2">
      <c r="A27" s="404" t="s">
        <v>391</v>
      </c>
      <c r="B27" s="80">
        <v>114810</v>
      </c>
      <c r="C27" s="79">
        <v>56347</v>
      </c>
      <c r="D27" s="79">
        <v>58463</v>
      </c>
      <c r="E27" s="79">
        <v>76406</v>
      </c>
      <c r="F27" s="79">
        <v>38404</v>
      </c>
      <c r="G27" s="79">
        <v>12379</v>
      </c>
      <c r="H27" s="79">
        <v>37112</v>
      </c>
      <c r="I27" s="80">
        <v>27225</v>
      </c>
      <c r="J27" s="79">
        <v>16531</v>
      </c>
      <c r="K27" s="79">
        <v>10694</v>
      </c>
      <c r="L27" s="405">
        <v>9399</v>
      </c>
      <c r="M27" s="406">
        <v>9206</v>
      </c>
    </row>
    <row r="28" spans="1:13" ht="11.1" customHeight="1" x14ac:dyDescent="0.2">
      <c r="A28" s="404" t="s">
        <v>392</v>
      </c>
      <c r="B28" s="80">
        <v>116680</v>
      </c>
      <c r="C28" s="79">
        <v>57165</v>
      </c>
      <c r="D28" s="79">
        <v>59515</v>
      </c>
      <c r="E28" s="79">
        <v>77747</v>
      </c>
      <c r="F28" s="79">
        <v>38933</v>
      </c>
      <c r="G28" s="79">
        <v>13426</v>
      </c>
      <c r="H28" s="79">
        <v>37378</v>
      </c>
      <c r="I28" s="80">
        <v>27663</v>
      </c>
      <c r="J28" s="79">
        <v>16358</v>
      </c>
      <c r="K28" s="79">
        <v>11305</v>
      </c>
      <c r="L28" s="405">
        <v>12678</v>
      </c>
      <c r="M28" s="406">
        <v>11672</v>
      </c>
    </row>
    <row r="29" spans="1:13" ht="11.1" customHeight="1" x14ac:dyDescent="0.2">
      <c r="A29" s="404" t="s">
        <v>393</v>
      </c>
      <c r="B29" s="80">
        <v>117244</v>
      </c>
      <c r="C29" s="79">
        <v>57236</v>
      </c>
      <c r="D29" s="79">
        <v>60008</v>
      </c>
      <c r="E29" s="79">
        <v>77590</v>
      </c>
      <c r="F29" s="79">
        <v>39654</v>
      </c>
      <c r="G29" s="79">
        <v>13531</v>
      </c>
      <c r="H29" s="79">
        <v>37611</v>
      </c>
      <c r="I29" s="80">
        <v>28266</v>
      </c>
      <c r="J29" s="79">
        <v>16826</v>
      </c>
      <c r="K29" s="79">
        <v>11440</v>
      </c>
      <c r="L29" s="405">
        <v>9642</v>
      </c>
      <c r="M29" s="406">
        <v>9201</v>
      </c>
    </row>
    <row r="30" spans="1:13" ht="15" customHeight="1" x14ac:dyDescent="0.2">
      <c r="A30" s="404" t="s">
        <v>398</v>
      </c>
      <c r="B30" s="80">
        <v>116386</v>
      </c>
      <c r="C30" s="79">
        <v>56869</v>
      </c>
      <c r="D30" s="79">
        <v>59517</v>
      </c>
      <c r="E30" s="79">
        <v>77200</v>
      </c>
      <c r="F30" s="79">
        <v>39186</v>
      </c>
      <c r="G30" s="79">
        <v>12896</v>
      </c>
      <c r="H30" s="79">
        <v>37714</v>
      </c>
      <c r="I30" s="80">
        <v>27022</v>
      </c>
      <c r="J30" s="79">
        <v>16035</v>
      </c>
      <c r="K30" s="79">
        <v>10987</v>
      </c>
      <c r="L30" s="405">
        <v>10161</v>
      </c>
      <c r="M30" s="406">
        <v>11042</v>
      </c>
    </row>
    <row r="31" spans="1:13" ht="11.1" customHeight="1" x14ac:dyDescent="0.2">
      <c r="A31" s="404" t="s">
        <v>391</v>
      </c>
      <c r="B31" s="80">
        <v>116057</v>
      </c>
      <c r="C31" s="79">
        <v>57285</v>
      </c>
      <c r="D31" s="79">
        <v>58772</v>
      </c>
      <c r="E31" s="79">
        <v>77448</v>
      </c>
      <c r="F31" s="79">
        <v>38609</v>
      </c>
      <c r="G31" s="79">
        <v>12268</v>
      </c>
      <c r="H31" s="79">
        <v>38097</v>
      </c>
      <c r="I31" s="80">
        <v>25990</v>
      </c>
      <c r="J31" s="79">
        <v>15499</v>
      </c>
      <c r="K31" s="79">
        <v>10491</v>
      </c>
      <c r="L31" s="405">
        <v>7031</v>
      </c>
      <c r="M31" s="406">
        <v>8456</v>
      </c>
    </row>
    <row r="32" spans="1:13" ht="11.1" customHeight="1" x14ac:dyDescent="0.2">
      <c r="A32" s="404" t="s">
        <v>392</v>
      </c>
      <c r="B32" s="80">
        <v>118154</v>
      </c>
      <c r="C32" s="79">
        <v>58434</v>
      </c>
      <c r="D32" s="79">
        <v>59720</v>
      </c>
      <c r="E32" s="79">
        <v>79067</v>
      </c>
      <c r="F32" s="79">
        <v>39087</v>
      </c>
      <c r="G32" s="79">
        <v>13255</v>
      </c>
      <c r="H32" s="79">
        <v>38504</v>
      </c>
      <c r="I32" s="80">
        <v>25769</v>
      </c>
      <c r="J32" s="79">
        <v>15058</v>
      </c>
      <c r="K32" s="79">
        <v>10711</v>
      </c>
      <c r="L32" s="405">
        <v>12354</v>
      </c>
      <c r="M32" s="406">
        <v>10741</v>
      </c>
    </row>
    <row r="33" spans="1:13" ht="11.1" customHeight="1" x14ac:dyDescent="0.2">
      <c r="A33" s="404" t="s">
        <v>393</v>
      </c>
      <c r="B33" s="80">
        <v>118282</v>
      </c>
      <c r="C33" s="79">
        <v>58212</v>
      </c>
      <c r="D33" s="79">
        <v>60070</v>
      </c>
      <c r="E33" s="79">
        <v>79010</v>
      </c>
      <c r="F33" s="79">
        <v>39272</v>
      </c>
      <c r="G33" s="79">
        <v>13387</v>
      </c>
      <c r="H33" s="79">
        <v>38481</v>
      </c>
      <c r="I33" s="80">
        <v>25296</v>
      </c>
      <c r="J33" s="79">
        <v>14683</v>
      </c>
      <c r="K33" s="79">
        <v>10613</v>
      </c>
      <c r="L33" s="405">
        <v>9455</v>
      </c>
      <c r="M33" s="406">
        <v>8829</v>
      </c>
    </row>
    <row r="34" spans="1:13" ht="15" customHeight="1" x14ac:dyDescent="0.2">
      <c r="A34" s="404" t="s">
        <v>399</v>
      </c>
      <c r="B34" s="80">
        <v>118056</v>
      </c>
      <c r="C34" s="79">
        <v>58084</v>
      </c>
      <c r="D34" s="79">
        <v>59972</v>
      </c>
      <c r="E34" s="79">
        <v>79120</v>
      </c>
      <c r="F34" s="79">
        <v>38936</v>
      </c>
      <c r="G34" s="79">
        <v>12769</v>
      </c>
      <c r="H34" s="79">
        <v>38672</v>
      </c>
      <c r="I34" s="80">
        <v>24572</v>
      </c>
      <c r="J34" s="79">
        <v>14113</v>
      </c>
      <c r="K34" s="79">
        <v>10459</v>
      </c>
      <c r="L34" s="405">
        <v>8950</v>
      </c>
      <c r="M34" s="406">
        <v>9445</v>
      </c>
    </row>
    <row r="35" spans="1:13" ht="11.1" customHeight="1" x14ac:dyDescent="0.2">
      <c r="A35" s="404" t="s">
        <v>391</v>
      </c>
      <c r="B35" s="80">
        <v>118766</v>
      </c>
      <c r="C35" s="79">
        <v>58602</v>
      </c>
      <c r="D35" s="79">
        <v>60164</v>
      </c>
      <c r="E35" s="79">
        <v>79483</v>
      </c>
      <c r="F35" s="79">
        <v>39283</v>
      </c>
      <c r="G35" s="79">
        <v>12782</v>
      </c>
      <c r="H35" s="79">
        <v>38872</v>
      </c>
      <c r="I35" s="80">
        <v>25286</v>
      </c>
      <c r="J35" s="79">
        <v>14480</v>
      </c>
      <c r="K35" s="79">
        <v>10806</v>
      </c>
      <c r="L35" s="405">
        <v>9071</v>
      </c>
      <c r="M35" s="406">
        <v>8358</v>
      </c>
    </row>
    <row r="36" spans="1:13" ht="11.1" customHeight="1" x14ac:dyDescent="0.2">
      <c r="A36" s="404" t="s">
        <v>392</v>
      </c>
      <c r="B36" s="80">
        <v>119913</v>
      </c>
      <c r="C36" s="79">
        <v>58867</v>
      </c>
      <c r="D36" s="79">
        <v>61046</v>
      </c>
      <c r="E36" s="79">
        <v>80592</v>
      </c>
      <c r="F36" s="79">
        <v>39321</v>
      </c>
      <c r="G36" s="79">
        <v>13573</v>
      </c>
      <c r="H36" s="79">
        <v>38746</v>
      </c>
      <c r="I36" s="80">
        <v>25216</v>
      </c>
      <c r="J36" s="79">
        <v>14148</v>
      </c>
      <c r="K36" s="79">
        <v>11068</v>
      </c>
      <c r="L36" s="405">
        <v>12740</v>
      </c>
      <c r="M36" s="406">
        <v>11374</v>
      </c>
    </row>
    <row r="37" spans="1:13" ht="11.1" customHeight="1" x14ac:dyDescent="0.2">
      <c r="A37" s="404" t="s">
        <v>393</v>
      </c>
      <c r="B37" s="80">
        <v>120977</v>
      </c>
      <c r="C37" s="79">
        <v>59256</v>
      </c>
      <c r="D37" s="79">
        <v>61721</v>
      </c>
      <c r="E37" s="79">
        <v>80818</v>
      </c>
      <c r="F37" s="79">
        <v>40159</v>
      </c>
      <c r="G37" s="79">
        <v>13807</v>
      </c>
      <c r="H37" s="79">
        <v>38900</v>
      </c>
      <c r="I37" s="80">
        <v>25713</v>
      </c>
      <c r="J37" s="79">
        <v>14538</v>
      </c>
      <c r="K37" s="79">
        <v>11175</v>
      </c>
      <c r="L37" s="405">
        <v>9961</v>
      </c>
      <c r="M37" s="406">
        <v>8980</v>
      </c>
    </row>
    <row r="38" spans="1:13" ht="15" customHeight="1" x14ac:dyDescent="0.2">
      <c r="A38" s="407" t="s">
        <v>400</v>
      </c>
      <c r="B38" s="80">
        <v>120328</v>
      </c>
      <c r="C38" s="79">
        <v>58910</v>
      </c>
      <c r="D38" s="79">
        <v>61418</v>
      </c>
      <c r="E38" s="79">
        <v>80530</v>
      </c>
      <c r="F38" s="79">
        <v>39798</v>
      </c>
      <c r="G38" s="79">
        <v>13235</v>
      </c>
      <c r="H38" s="79">
        <v>38922</v>
      </c>
      <c r="I38" s="80">
        <v>25189</v>
      </c>
      <c r="J38" s="79">
        <v>14151</v>
      </c>
      <c r="K38" s="79">
        <v>11038</v>
      </c>
      <c r="L38" s="405">
        <v>10457</v>
      </c>
      <c r="M38" s="406">
        <v>11179</v>
      </c>
    </row>
    <row r="39" spans="1:13" ht="11.1" customHeight="1" x14ac:dyDescent="0.2">
      <c r="A39" s="404" t="s">
        <v>391</v>
      </c>
      <c r="B39" s="80">
        <v>121103</v>
      </c>
      <c r="C39" s="79">
        <v>59349</v>
      </c>
      <c r="D39" s="79">
        <v>61754</v>
      </c>
      <c r="E39" s="79">
        <v>80639</v>
      </c>
      <c r="F39" s="79">
        <v>40464</v>
      </c>
      <c r="G39" s="79">
        <v>13023</v>
      </c>
      <c r="H39" s="79">
        <v>38990</v>
      </c>
      <c r="I39" s="80">
        <v>25729</v>
      </c>
      <c r="J39" s="79">
        <v>14538</v>
      </c>
      <c r="K39" s="79">
        <v>11191</v>
      </c>
      <c r="L39" s="405">
        <v>9925</v>
      </c>
      <c r="M39" s="406">
        <v>9523</v>
      </c>
    </row>
    <row r="40" spans="1:13" ht="11.1" customHeight="1" x14ac:dyDescent="0.2">
      <c r="A40" s="407" t="s">
        <v>392</v>
      </c>
      <c r="B40" s="80">
        <v>123180</v>
      </c>
      <c r="C40" s="79">
        <v>60405</v>
      </c>
      <c r="D40" s="79">
        <v>62775</v>
      </c>
      <c r="E40" s="79">
        <v>82424</v>
      </c>
      <c r="F40" s="79">
        <v>40756</v>
      </c>
      <c r="G40" s="79">
        <v>13663</v>
      </c>
      <c r="H40" s="79">
        <v>39172</v>
      </c>
      <c r="I40" s="80">
        <v>25691</v>
      </c>
      <c r="J40" s="79">
        <v>14287</v>
      </c>
      <c r="K40" s="79">
        <v>11404</v>
      </c>
      <c r="L40" s="405">
        <v>14185</v>
      </c>
      <c r="M40" s="406">
        <v>12792</v>
      </c>
    </row>
    <row r="41" spans="1:13" ht="11.1" customHeight="1" x14ac:dyDescent="0.2">
      <c r="A41" s="404" t="s">
        <v>393</v>
      </c>
      <c r="B41" s="80">
        <v>123364</v>
      </c>
      <c r="C41" s="79">
        <v>60184</v>
      </c>
      <c r="D41" s="79">
        <v>63180</v>
      </c>
      <c r="E41" s="79">
        <v>82441</v>
      </c>
      <c r="F41" s="79">
        <v>40923</v>
      </c>
      <c r="G41" s="79">
        <v>13528</v>
      </c>
      <c r="H41" s="79">
        <v>39235</v>
      </c>
      <c r="I41" s="80">
        <v>26763</v>
      </c>
      <c r="J41" s="79">
        <v>15018</v>
      </c>
      <c r="K41" s="79">
        <v>11745</v>
      </c>
      <c r="L41" s="405">
        <v>10257</v>
      </c>
      <c r="M41" s="406">
        <v>10073</v>
      </c>
    </row>
    <row r="42" spans="1:13" ht="15" customHeight="1" x14ac:dyDescent="0.2">
      <c r="A42" s="404" t="s">
        <v>401</v>
      </c>
      <c r="B42" s="80">
        <v>123347</v>
      </c>
      <c r="C42" s="79">
        <v>60293</v>
      </c>
      <c r="D42" s="79">
        <v>63054</v>
      </c>
      <c r="E42" s="79">
        <v>82539</v>
      </c>
      <c r="F42" s="79">
        <v>40808</v>
      </c>
      <c r="G42" s="79">
        <v>12995</v>
      </c>
      <c r="H42" s="79">
        <v>39208</v>
      </c>
      <c r="I42" s="80">
        <v>26777</v>
      </c>
      <c r="J42" s="79">
        <v>14975</v>
      </c>
      <c r="K42" s="79">
        <v>11802</v>
      </c>
      <c r="L42" s="405">
        <v>10379</v>
      </c>
      <c r="M42" s="406">
        <v>10815</v>
      </c>
    </row>
    <row r="43" spans="1:13" ht="11.1" customHeight="1" x14ac:dyDescent="0.2">
      <c r="A43" s="404" t="s">
        <v>391</v>
      </c>
      <c r="B43" s="80">
        <v>123682</v>
      </c>
      <c r="C43" s="79">
        <v>60649</v>
      </c>
      <c r="D43" s="79">
        <v>63033</v>
      </c>
      <c r="E43" s="79">
        <v>82518</v>
      </c>
      <c r="F43" s="79">
        <v>41164</v>
      </c>
      <c r="G43" s="79">
        <v>12695</v>
      </c>
      <c r="H43" s="79">
        <v>39250</v>
      </c>
      <c r="I43" s="80">
        <v>27522</v>
      </c>
      <c r="J43" s="79">
        <v>15551</v>
      </c>
      <c r="K43" s="79">
        <v>11971</v>
      </c>
      <c r="L43" s="405">
        <v>9283</v>
      </c>
      <c r="M43" s="406">
        <v>9062</v>
      </c>
    </row>
    <row r="44" spans="1:13" ht="11.1" customHeight="1" x14ac:dyDescent="0.2">
      <c r="A44" s="404" t="s">
        <v>392</v>
      </c>
      <c r="B44" s="80">
        <v>125212</v>
      </c>
      <c r="C44" s="79">
        <v>61383</v>
      </c>
      <c r="D44" s="79">
        <v>63829</v>
      </c>
      <c r="E44" s="79">
        <v>83934</v>
      </c>
      <c r="F44" s="79">
        <v>41278</v>
      </c>
      <c r="G44" s="79">
        <v>13537</v>
      </c>
      <c r="H44" s="79">
        <v>39176</v>
      </c>
      <c r="I44" s="80">
        <v>27446</v>
      </c>
      <c r="J44" s="79">
        <v>15100</v>
      </c>
      <c r="K44" s="79">
        <v>12346</v>
      </c>
      <c r="L44" s="405">
        <v>12724</v>
      </c>
      <c r="M44" s="406">
        <v>11589</v>
      </c>
    </row>
    <row r="45" spans="1:13" ht="11.1" customHeight="1" x14ac:dyDescent="0.2">
      <c r="A45" s="404" t="s">
        <v>393</v>
      </c>
      <c r="B45" s="80">
        <v>127119</v>
      </c>
      <c r="C45" s="79">
        <v>62232</v>
      </c>
      <c r="D45" s="79">
        <v>64887</v>
      </c>
      <c r="E45" s="79">
        <v>84576</v>
      </c>
      <c r="F45" s="79">
        <v>42543</v>
      </c>
      <c r="G45" s="79">
        <v>13765</v>
      </c>
      <c r="H45" s="79">
        <v>39508</v>
      </c>
      <c r="I45" s="80">
        <v>28113</v>
      </c>
      <c r="J45" s="79">
        <v>15761</v>
      </c>
      <c r="K45" s="79">
        <v>12352</v>
      </c>
      <c r="L45" s="405">
        <v>10470</v>
      </c>
      <c r="M45" s="406">
        <v>9321</v>
      </c>
    </row>
    <row r="46" spans="1:13" ht="15" customHeight="1" x14ac:dyDescent="0.2">
      <c r="A46" s="404" t="s">
        <v>402</v>
      </c>
      <c r="B46" s="80">
        <v>126802</v>
      </c>
      <c r="C46" s="79">
        <v>62036</v>
      </c>
      <c r="D46" s="79">
        <v>64766</v>
      </c>
      <c r="E46" s="79">
        <v>84951</v>
      </c>
      <c r="F46" s="79">
        <v>41851</v>
      </c>
      <c r="G46" s="79">
        <v>13066</v>
      </c>
      <c r="H46" s="79">
        <v>39533</v>
      </c>
      <c r="I46" s="80">
        <v>27433</v>
      </c>
      <c r="J46" s="79">
        <v>15321</v>
      </c>
      <c r="K46" s="79">
        <v>12112</v>
      </c>
      <c r="L46" s="405">
        <v>11250</v>
      </c>
      <c r="M46" s="406">
        <v>11949</v>
      </c>
    </row>
    <row r="47" spans="1:13" ht="11.1" customHeight="1" x14ac:dyDescent="0.2">
      <c r="A47" s="404" t="s">
        <v>391</v>
      </c>
      <c r="B47" s="80">
        <v>127755</v>
      </c>
      <c r="C47" s="79">
        <v>62276</v>
      </c>
      <c r="D47" s="79">
        <v>65479</v>
      </c>
      <c r="E47" s="79">
        <v>85119</v>
      </c>
      <c r="F47" s="79">
        <v>42636</v>
      </c>
      <c r="G47" s="79">
        <v>12930</v>
      </c>
      <c r="H47" s="79">
        <v>39850</v>
      </c>
      <c r="I47" s="80">
        <v>28435</v>
      </c>
      <c r="J47" s="79">
        <v>16038</v>
      </c>
      <c r="K47" s="79">
        <v>12397</v>
      </c>
      <c r="L47" s="405">
        <v>9731</v>
      </c>
      <c r="M47" s="406">
        <v>9460</v>
      </c>
    </row>
    <row r="48" spans="1:13" ht="11.1" customHeight="1" x14ac:dyDescent="0.2">
      <c r="A48" s="404" t="s">
        <v>392</v>
      </c>
      <c r="B48" s="80">
        <v>128470</v>
      </c>
      <c r="C48" s="79">
        <v>62634</v>
      </c>
      <c r="D48" s="79">
        <v>65836</v>
      </c>
      <c r="E48" s="79">
        <v>85915</v>
      </c>
      <c r="F48" s="79">
        <v>42555</v>
      </c>
      <c r="G48" s="79">
        <v>13774</v>
      </c>
      <c r="H48" s="79">
        <v>39514</v>
      </c>
      <c r="I48" s="80">
        <v>28115</v>
      </c>
      <c r="J48" s="79">
        <v>15343</v>
      </c>
      <c r="K48" s="79">
        <v>12772</v>
      </c>
      <c r="L48" s="405">
        <v>12504</v>
      </c>
      <c r="M48" s="406">
        <v>11601</v>
      </c>
    </row>
    <row r="49" spans="1:14" ht="11.1" customHeight="1" x14ac:dyDescent="0.2">
      <c r="A49" s="404" t="s">
        <v>393</v>
      </c>
      <c r="B49" s="80">
        <v>128866</v>
      </c>
      <c r="C49" s="79">
        <v>62607</v>
      </c>
      <c r="D49" s="79">
        <v>66259</v>
      </c>
      <c r="E49" s="79">
        <v>85683</v>
      </c>
      <c r="F49" s="79">
        <v>43183</v>
      </c>
      <c r="G49" s="79">
        <v>13657</v>
      </c>
      <c r="H49" s="79">
        <v>39648</v>
      </c>
      <c r="I49" s="80">
        <v>28594</v>
      </c>
      <c r="J49" s="79">
        <v>15799</v>
      </c>
      <c r="K49" s="79">
        <v>12795</v>
      </c>
      <c r="L49" s="405">
        <v>9694</v>
      </c>
      <c r="M49" s="406">
        <v>9490</v>
      </c>
    </row>
    <row r="50" spans="1:14" ht="15" customHeight="1" x14ac:dyDescent="0.2">
      <c r="A50" s="404" t="s">
        <v>403</v>
      </c>
      <c r="B50" s="108">
        <v>128617</v>
      </c>
      <c r="C50" s="109">
        <v>62592</v>
      </c>
      <c r="D50" s="109">
        <v>66025</v>
      </c>
      <c r="E50" s="109">
        <v>86028</v>
      </c>
      <c r="F50" s="109">
        <v>42589</v>
      </c>
      <c r="G50" s="109">
        <v>12983</v>
      </c>
      <c r="H50" s="109">
        <v>39623</v>
      </c>
      <c r="I50" s="108">
        <v>27736</v>
      </c>
      <c r="J50" s="109">
        <v>15418</v>
      </c>
      <c r="K50" s="109">
        <v>12318</v>
      </c>
      <c r="L50" s="408">
        <v>10238</v>
      </c>
      <c r="M50" s="409">
        <v>11015</v>
      </c>
    </row>
    <row r="51" spans="1:14" s="86" customFormat="1" ht="11.25" customHeight="1" x14ac:dyDescent="0.2">
      <c r="A51" s="410"/>
      <c r="B51" s="410"/>
      <c r="C51" s="410"/>
      <c r="D51" s="410"/>
      <c r="E51" s="410"/>
      <c r="F51" s="410"/>
      <c r="G51" s="410"/>
      <c r="H51" s="410"/>
      <c r="I51" s="410"/>
      <c r="J51" s="410"/>
      <c r="K51" s="113"/>
      <c r="L51" s="410"/>
      <c r="M51" s="114" t="s">
        <v>37</v>
      </c>
    </row>
    <row r="52" spans="1:14" s="86" customFormat="1" ht="21" customHeight="1" x14ac:dyDescent="0.2">
      <c r="A52" s="116" t="s">
        <v>404</v>
      </c>
      <c r="B52" s="116"/>
      <c r="C52" s="116"/>
      <c r="D52" s="116"/>
      <c r="E52" s="116"/>
      <c r="F52" s="116"/>
      <c r="G52" s="116"/>
      <c r="H52" s="116"/>
      <c r="I52" s="116"/>
      <c r="J52" s="116"/>
      <c r="K52" s="116"/>
      <c r="L52" s="116"/>
      <c r="M52" s="116"/>
    </row>
    <row r="53" spans="1:14" s="86" customFormat="1" ht="12" customHeight="1" x14ac:dyDescent="0.2">
      <c r="A53" s="411" t="s">
        <v>405</v>
      </c>
      <c r="B53" s="411"/>
      <c r="C53" s="411"/>
      <c r="D53" s="411"/>
      <c r="E53" s="411"/>
      <c r="F53" s="411"/>
      <c r="G53" s="411"/>
      <c r="H53" s="411"/>
      <c r="I53" s="411"/>
      <c r="J53" s="411"/>
      <c r="K53" s="411"/>
      <c r="L53" s="411"/>
      <c r="M53" s="411"/>
    </row>
    <row r="54" spans="1:14" s="113" customFormat="1" ht="12.75" customHeight="1" x14ac:dyDescent="0.15">
      <c r="A54" s="116" t="s">
        <v>323</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552</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DB8D-AE5F-4DBE-94A2-C8420BD3D45D}">
  <sheetPr codeName="Tabelle4">
    <pageSetUpPr fitToPage="1"/>
  </sheetPr>
  <dimension ref="A1:D41"/>
  <sheetViews>
    <sheetView zoomScaleNormal="100" zoomScaleSheetLayoutView="100" workbookViewId="0"/>
  </sheetViews>
  <sheetFormatPr baseColWidth="10"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2" spans="1:2" ht="15" customHeight="1" x14ac:dyDescent="0.2">
      <c r="A32" s="3" t="s">
        <v>29</v>
      </c>
      <c r="B32" s="3" t="s">
        <v>30</v>
      </c>
    </row>
    <row r="33" spans="1:2" ht="9" customHeight="1" x14ac:dyDescent="0.2"/>
    <row r="34" spans="1:2" ht="15" customHeight="1" x14ac:dyDescent="0.2">
      <c r="A34" s="5" t="s">
        <v>31</v>
      </c>
      <c r="B34" s="9" t="s">
        <v>32</v>
      </c>
    </row>
    <row r="35" spans="1:2" ht="9" customHeight="1" x14ac:dyDescent="0.2"/>
    <row r="36" spans="1:2" ht="15" customHeight="1" x14ac:dyDescent="0.2">
      <c r="A36" s="5" t="s">
        <v>33</v>
      </c>
      <c r="B36" s="3" t="s">
        <v>34</v>
      </c>
    </row>
    <row r="37" spans="1:2" ht="25.5" customHeight="1" x14ac:dyDescent="0.2">
      <c r="B37" s="3" t="s">
        <v>35</v>
      </c>
    </row>
    <row r="38" spans="1:2" ht="9" customHeight="1" x14ac:dyDescent="0.2"/>
    <row r="39" spans="1:2" ht="15" customHeight="1" x14ac:dyDescent="0.2">
      <c r="A39" s="5" t="s">
        <v>36</v>
      </c>
      <c r="B39" s="3" t="s">
        <v>37</v>
      </c>
    </row>
    <row r="40" spans="1:2" ht="15" customHeight="1" x14ac:dyDescent="0.2">
      <c r="B40" s="9" t="s">
        <v>38</v>
      </c>
    </row>
    <row r="41" spans="1:2" ht="105" customHeight="1" x14ac:dyDescent="0.2">
      <c r="B41" s="9" t="s">
        <v>39</v>
      </c>
    </row>
  </sheetData>
  <mergeCells count="1">
    <mergeCell ref="B6:D6"/>
  </mergeCells>
  <hyperlinks>
    <hyperlink ref="B34" r:id="rId1" xr:uid="{FD9A3BBD-CA6C-4342-A705-1AE24AEA903C}"/>
    <hyperlink ref="B40" r:id="rId2" xr:uid="{A145967D-4524-4EFE-A37E-E4381352CB3C}"/>
    <hyperlink ref="B41" r:id="rId3" display="https://statistik.arbeitsagentur.de/" xr:uid="{C15B4C6A-D98A-47DB-8698-D7389DE66D96}"/>
    <hyperlink ref="C30" r:id="rId4" display="Statistik-Service-Ost@arbeitsagentur.de" xr:uid="{239DBA41-1EA3-4756-9F44-2D5A25B75F71}"/>
    <hyperlink ref="B30" r:id="rId5" xr:uid="{489AF35F-C88E-452B-A075-E0D72D413D80}"/>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002B-3580-4FF5-8F19-5215FF48B23C}">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40</v>
      </c>
    </row>
    <row r="2" spans="1:6" ht="25.5" customHeight="1" x14ac:dyDescent="0.2">
      <c r="B2" s="205" t="s">
        <v>406</v>
      </c>
    </row>
    <row r="3" spans="1:6" ht="24.95" customHeight="1" x14ac:dyDescent="0.2">
      <c r="A3" s="416"/>
      <c r="B3" s="417" t="s">
        <v>407</v>
      </c>
    </row>
    <row r="4" spans="1:6" s="420" customFormat="1" ht="132.75" x14ac:dyDescent="0.2">
      <c r="A4" s="418"/>
      <c r="B4" s="419" t="s">
        <v>408</v>
      </c>
      <c r="C4" s="418"/>
      <c r="D4" s="418"/>
      <c r="E4" s="418"/>
      <c r="F4" s="418"/>
    </row>
    <row r="5" spans="1:6" s="420" customFormat="1" x14ac:dyDescent="0.2">
      <c r="A5" s="418"/>
      <c r="B5" s="419"/>
      <c r="C5" s="418"/>
      <c r="D5" s="418"/>
      <c r="E5" s="418"/>
      <c r="F5" s="418"/>
    </row>
    <row r="6" spans="1:6" s="420" customFormat="1" x14ac:dyDescent="0.2">
      <c r="A6" s="418"/>
      <c r="B6" s="421" t="s">
        <v>409</v>
      </c>
      <c r="C6" s="418"/>
      <c r="D6" s="418"/>
      <c r="E6" s="418"/>
      <c r="F6" s="418"/>
    </row>
    <row r="7" spans="1:6" x14ac:dyDescent="0.2">
      <c r="A7" s="416"/>
      <c r="B7" s="422"/>
      <c r="C7" s="416"/>
      <c r="D7" s="416"/>
      <c r="E7" s="416"/>
      <c r="F7" s="416"/>
    </row>
    <row r="8" spans="1:6" ht="150" customHeight="1" x14ac:dyDescent="0.2">
      <c r="A8" s="416"/>
      <c r="B8" s="423" t="s">
        <v>410</v>
      </c>
      <c r="C8" s="416"/>
      <c r="D8" s="416"/>
      <c r="E8" s="416"/>
      <c r="F8" s="416"/>
    </row>
    <row r="9" spans="1:6" x14ac:dyDescent="0.2">
      <c r="A9" s="416"/>
      <c r="B9" s="424" t="s">
        <v>411</v>
      </c>
      <c r="C9" s="416"/>
      <c r="D9" s="416"/>
      <c r="E9" s="416"/>
      <c r="F9" s="416"/>
    </row>
    <row r="10" spans="1:6" x14ac:dyDescent="0.2">
      <c r="A10" s="416"/>
      <c r="B10" s="425"/>
      <c r="C10" s="416"/>
      <c r="D10" s="416"/>
      <c r="E10" s="416"/>
      <c r="F10" s="416"/>
    </row>
    <row r="11" spans="1:6" ht="120" x14ac:dyDescent="0.2">
      <c r="A11" s="416"/>
      <c r="B11" s="423" t="s">
        <v>412</v>
      </c>
      <c r="C11" s="416"/>
      <c r="D11" s="416"/>
      <c r="E11" s="416"/>
      <c r="F11" s="416"/>
    </row>
    <row r="12" spans="1:6" x14ac:dyDescent="0.2">
      <c r="A12" s="416"/>
      <c r="B12" s="424" t="s">
        <v>413</v>
      </c>
      <c r="C12" s="416"/>
      <c r="D12" s="416"/>
      <c r="E12" s="416"/>
      <c r="F12" s="416"/>
    </row>
    <row r="13" spans="1:6" x14ac:dyDescent="0.2">
      <c r="A13" s="416"/>
      <c r="B13" s="423"/>
      <c r="C13" s="416"/>
      <c r="D13" s="416"/>
      <c r="E13" s="416"/>
      <c r="F13" s="416"/>
    </row>
    <row r="14" spans="1:6" ht="144" x14ac:dyDescent="0.2">
      <c r="A14" s="416"/>
      <c r="B14" s="423" t="s">
        <v>414</v>
      </c>
      <c r="C14" s="416"/>
      <c r="D14" s="416"/>
      <c r="E14" s="416"/>
      <c r="F14" s="416"/>
    </row>
    <row r="15" spans="1:6" x14ac:dyDescent="0.2">
      <c r="A15" s="416"/>
      <c r="B15" s="424" t="s">
        <v>415</v>
      </c>
      <c r="C15" s="416"/>
      <c r="D15" s="416"/>
      <c r="E15" s="416"/>
      <c r="F15" s="416"/>
    </row>
    <row r="16" spans="1:6" x14ac:dyDescent="0.2">
      <c r="A16" s="416"/>
      <c r="B16" s="422"/>
      <c r="C16" s="416"/>
      <c r="D16" s="416"/>
      <c r="E16" s="416"/>
      <c r="F16" s="416"/>
    </row>
    <row r="17" spans="1:6" ht="180" x14ac:dyDescent="0.2">
      <c r="A17" s="416"/>
      <c r="B17" s="423" t="s">
        <v>416</v>
      </c>
      <c r="C17" s="416"/>
      <c r="D17" s="416"/>
      <c r="E17" s="416"/>
      <c r="F17" s="416"/>
    </row>
    <row r="18" spans="1:6" x14ac:dyDescent="0.2">
      <c r="A18" s="416"/>
      <c r="B18" s="424" t="s">
        <v>417</v>
      </c>
      <c r="C18" s="416"/>
      <c r="D18" s="416"/>
      <c r="E18" s="416"/>
      <c r="F18" s="416"/>
    </row>
    <row r="19" spans="1:6" x14ac:dyDescent="0.2">
      <c r="A19" s="416"/>
      <c r="B19" s="423"/>
      <c r="C19" s="416"/>
      <c r="D19" s="416"/>
      <c r="E19" s="416"/>
      <c r="F19" s="416"/>
    </row>
    <row r="20" spans="1:6" ht="168" x14ac:dyDescent="0.2">
      <c r="A20" s="416"/>
      <c r="B20" s="423" t="s">
        <v>418</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419</v>
      </c>
      <c r="C23" s="416"/>
      <c r="D23" s="416"/>
      <c r="E23" s="416"/>
      <c r="F23" s="416"/>
    </row>
    <row r="24" spans="1:6" s="13" customFormat="1" ht="25.5" x14ac:dyDescent="0.2">
      <c r="A24" s="427"/>
      <c r="B24" s="428" t="s">
        <v>420</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0AD81D93-AD0F-4AD7-8B43-B9625E815A6B}"/>
    <hyperlink ref="B9" r:id="rId2" xr:uid="{9E121D61-1F02-48E6-8D68-88C2046736D2}"/>
    <hyperlink ref="B12" r:id="rId3" xr:uid="{C8AA32A4-4149-4B03-A0E7-23EAF32BAF23}"/>
    <hyperlink ref="B15" r:id="rId4" xr:uid="{6B1FB51E-E71B-4CE6-B87C-7247A63658A7}"/>
    <hyperlink ref="B18" r:id="rId5" xr:uid="{07680D74-E9C3-43E9-BE8D-46BC754B3230}"/>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03971-05E5-41E5-BCB5-D98139C2F546}">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40</v>
      </c>
      <c r="B1" s="430"/>
    </row>
    <row r="2" spans="1:2" ht="19.5" customHeight="1" x14ac:dyDescent="0.2">
      <c r="B2" s="433" t="s">
        <v>421</v>
      </c>
    </row>
    <row r="3" spans="1:2" ht="15" x14ac:dyDescent="0.25">
      <c r="B3" s="434" t="s">
        <v>79</v>
      </c>
    </row>
    <row r="5" spans="1:2" ht="29.25" customHeight="1" x14ac:dyDescent="0.2">
      <c r="B5" s="435" t="s">
        <v>422</v>
      </c>
    </row>
    <row r="6" spans="1:2" ht="9.9499999999999993" customHeight="1" x14ac:dyDescent="0.2">
      <c r="B6" s="435"/>
    </row>
    <row r="7" spans="1:2" ht="73.5" customHeight="1" x14ac:dyDescent="0.2">
      <c r="B7" s="435" t="s">
        <v>423</v>
      </c>
    </row>
    <row r="8" spans="1:2" ht="9.9499999999999993" customHeight="1" x14ac:dyDescent="0.2">
      <c r="B8" s="435"/>
    </row>
    <row r="9" spans="1:2" ht="50.25" customHeight="1" x14ac:dyDescent="0.2">
      <c r="B9" s="435" t="s">
        <v>424</v>
      </c>
    </row>
    <row r="10" spans="1:2" ht="9.9499999999999993" customHeight="1" x14ac:dyDescent="0.2">
      <c r="B10" s="435"/>
    </row>
    <row r="11" spans="1:2" ht="79.5" customHeight="1" x14ac:dyDescent="0.2">
      <c r="B11" s="435" t="s">
        <v>425</v>
      </c>
    </row>
    <row r="12" spans="1:2" ht="9.9499999999999993" customHeight="1" x14ac:dyDescent="0.2">
      <c r="B12" s="435"/>
    </row>
    <row r="13" spans="1:2" ht="48.75" customHeight="1" x14ac:dyDescent="0.2">
      <c r="B13" s="435" t="s">
        <v>426</v>
      </c>
    </row>
    <row r="14" spans="1:2" ht="9.9499999999999993" customHeight="1" x14ac:dyDescent="0.2">
      <c r="B14" s="435"/>
    </row>
    <row r="15" spans="1:2" ht="33" customHeight="1" x14ac:dyDescent="0.2">
      <c r="B15" s="435" t="s">
        <v>427</v>
      </c>
    </row>
    <row r="16" spans="1:2" ht="9.9499999999999993" customHeight="1" x14ac:dyDescent="0.2">
      <c r="B16" s="435"/>
    </row>
    <row r="17" spans="2:2" ht="108" x14ac:dyDescent="0.2">
      <c r="B17" s="435" t="s">
        <v>428</v>
      </c>
    </row>
    <row r="18" spans="2:2" ht="9.9499999999999993" customHeight="1" x14ac:dyDescent="0.2">
      <c r="B18" s="435"/>
    </row>
    <row r="19" spans="2:2" ht="13.5" customHeight="1" x14ac:dyDescent="0.2">
      <c r="B19" s="436" t="s">
        <v>429</v>
      </c>
    </row>
    <row r="20" spans="2:2" ht="40.5" customHeight="1" x14ac:dyDescent="0.2">
      <c r="B20" s="437" t="s">
        <v>430</v>
      </c>
    </row>
  </sheetData>
  <mergeCells count="1">
    <mergeCell ref="A1:B1"/>
  </mergeCells>
  <hyperlinks>
    <hyperlink ref="B20" r:id="rId1" xr:uid="{853C7A6E-D2F9-40A7-A574-7E70A9DB4F17}"/>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E699-7796-4304-A7BB-94D577C6EE89}">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40</v>
      </c>
      <c r="B1" s="438"/>
    </row>
    <row r="2" spans="1:2" ht="25.5" customHeight="1" x14ac:dyDescent="0.2">
      <c r="B2" s="440" t="s">
        <v>421</v>
      </c>
    </row>
    <row r="3" spans="1:2" ht="24.95" customHeight="1" x14ac:dyDescent="0.2">
      <c r="A3" s="441"/>
      <c r="B3" s="442" t="s">
        <v>81</v>
      </c>
    </row>
    <row r="4" spans="1:2" s="432" customFormat="1" ht="12" x14ac:dyDescent="0.2"/>
    <row r="5" spans="1:2" s="432" customFormat="1" ht="139.5" customHeight="1" x14ac:dyDescent="0.2">
      <c r="B5" s="435" t="s">
        <v>431</v>
      </c>
    </row>
    <row r="6" spans="1:2" s="432" customFormat="1" ht="9.9499999999999993" customHeight="1" x14ac:dyDescent="0.2">
      <c r="B6" s="435"/>
    </row>
    <row r="7" spans="1:2" s="432" customFormat="1" ht="222.75" customHeight="1" x14ac:dyDescent="0.2">
      <c r="B7" s="435" t="s">
        <v>432</v>
      </c>
    </row>
    <row r="8" spans="1:2" s="432" customFormat="1" ht="9.9499999999999993" customHeight="1" x14ac:dyDescent="0.2">
      <c r="B8" s="435"/>
    </row>
    <row r="9" spans="1:2" s="432" customFormat="1" ht="61.5" customHeight="1" x14ac:dyDescent="0.2">
      <c r="B9" s="443" t="s">
        <v>433</v>
      </c>
    </row>
    <row r="10" spans="1:2" s="432" customFormat="1" ht="9.9499999999999993" customHeight="1" x14ac:dyDescent="0.2">
      <c r="B10" s="435"/>
    </row>
    <row r="11" spans="1:2" s="432" customFormat="1" ht="152.25" customHeight="1" x14ac:dyDescent="0.2">
      <c r="B11" s="435" t="s">
        <v>434</v>
      </c>
    </row>
    <row r="12" spans="1:2" s="432" customFormat="1" ht="9.9499999999999993" customHeight="1" x14ac:dyDescent="0.2">
      <c r="B12" s="435"/>
    </row>
    <row r="13" spans="1:2" s="432" customFormat="1" ht="96" customHeight="1" x14ac:dyDescent="0.2">
      <c r="B13" s="435" t="s">
        <v>435</v>
      </c>
    </row>
    <row r="14" spans="1:2" s="432" customFormat="1" ht="9.9499999999999993" customHeight="1" x14ac:dyDescent="0.2">
      <c r="B14" s="435"/>
    </row>
    <row r="15" spans="1:2" s="432" customFormat="1" ht="176.25" customHeight="1" x14ac:dyDescent="0.2">
      <c r="B15" s="443" t="s">
        <v>436</v>
      </c>
    </row>
    <row r="16" spans="1:2" s="432" customFormat="1" ht="9.9499999999999993" customHeight="1" x14ac:dyDescent="0.2">
      <c r="B16" s="435"/>
    </row>
    <row r="17" spans="1:6" s="432" customFormat="1" ht="26.25" customHeight="1" x14ac:dyDescent="0.2">
      <c r="B17" s="436" t="s">
        <v>437</v>
      </c>
    </row>
    <row r="18" spans="1:6" s="432" customFormat="1" ht="37.5" customHeight="1" x14ac:dyDescent="0.2">
      <c r="B18" s="444" t="s">
        <v>438</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F82424C6-817E-48D8-9F98-EEB0C11E45DF}"/>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8F6F5-256E-4592-AE2E-E13FE6DBEC5C}">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40</v>
      </c>
      <c r="B1" s="438"/>
    </row>
    <row r="2" spans="1:6" ht="25.5" customHeight="1" x14ac:dyDescent="0.2">
      <c r="B2" s="440" t="s">
        <v>439</v>
      </c>
    </row>
    <row r="3" spans="1:6" ht="24.95" customHeight="1" x14ac:dyDescent="0.2">
      <c r="A3" s="441"/>
      <c r="B3" s="448" t="s">
        <v>440</v>
      </c>
    </row>
    <row r="4" spans="1:6" ht="145.9" customHeight="1" x14ac:dyDescent="0.2">
      <c r="A4" s="441"/>
      <c r="B4" s="449" t="s">
        <v>441</v>
      </c>
    </row>
    <row r="5" spans="1:6" ht="12.75" customHeight="1" x14ac:dyDescent="0.2">
      <c r="A5" s="441"/>
      <c r="B5" s="450"/>
    </row>
    <row r="6" spans="1:6" ht="168.75" x14ac:dyDescent="0.2">
      <c r="A6" s="441"/>
      <c r="B6" s="451" t="s">
        <v>442</v>
      </c>
    </row>
    <row r="7" spans="1:6" ht="19.7" customHeight="1" x14ac:dyDescent="0.2">
      <c r="A7" s="441"/>
      <c r="B7" s="452" t="s">
        <v>443</v>
      </c>
    </row>
    <row r="8" spans="1:6" ht="12.75" customHeight="1" x14ac:dyDescent="0.2">
      <c r="A8" s="441"/>
      <c r="B8" s="450"/>
    </row>
    <row r="9" spans="1:6" ht="147" customHeight="1" x14ac:dyDescent="0.2">
      <c r="A9" s="441"/>
      <c r="B9" s="453" t="s">
        <v>444</v>
      </c>
    </row>
    <row r="10" spans="1:6" s="456" customFormat="1" ht="19.7" customHeight="1" x14ac:dyDescent="0.2">
      <c r="A10" s="454"/>
      <c r="B10" s="455" t="s">
        <v>445</v>
      </c>
      <c r="C10" s="454"/>
      <c r="D10" s="454"/>
      <c r="E10" s="454"/>
      <c r="F10" s="454"/>
    </row>
    <row r="11" spans="1:6" s="456" customFormat="1" x14ac:dyDescent="0.2">
      <c r="A11" s="454"/>
      <c r="B11" s="457"/>
      <c r="C11" s="454"/>
      <c r="D11" s="454"/>
      <c r="E11" s="454"/>
      <c r="F11" s="454"/>
    </row>
    <row r="12" spans="1:6" ht="64.5" customHeight="1" x14ac:dyDescent="0.2">
      <c r="A12" s="441"/>
      <c r="B12" s="451" t="s">
        <v>446</v>
      </c>
      <c r="C12" s="441"/>
      <c r="D12" s="441"/>
      <c r="E12" s="441"/>
      <c r="F12" s="441"/>
    </row>
    <row r="13" spans="1:6" ht="61.5" customHeight="1" x14ac:dyDescent="0.2">
      <c r="A13" s="441"/>
      <c r="B13" s="458" t="s">
        <v>447</v>
      </c>
      <c r="C13" s="441"/>
      <c r="D13" s="441"/>
      <c r="E13" s="441"/>
      <c r="F13" s="441"/>
    </row>
    <row r="14" spans="1:6" ht="99.2" customHeight="1" x14ac:dyDescent="0.2">
      <c r="A14" s="441"/>
      <c r="B14" s="449" t="s">
        <v>448</v>
      </c>
      <c r="C14" s="441"/>
      <c r="D14" s="441"/>
      <c r="E14" s="441"/>
      <c r="F14" s="441"/>
    </row>
    <row r="15" spans="1:6" ht="19.7" customHeight="1" x14ac:dyDescent="0.2">
      <c r="A15" s="441"/>
      <c r="B15" s="455" t="s">
        <v>449</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1C800422-0645-478B-8C5D-2E80A541BE72}"/>
    <hyperlink ref="B15" r:id="rId2" xr:uid="{15F14617-F93D-41FE-B2F9-39043D634E47}"/>
    <hyperlink ref="B7" r:id="rId3" xr:uid="{331E0C28-20DD-4B32-BB1D-B956207CA71C}"/>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4A5F-0EA7-4067-A1C2-88EBB45BF88E}">
  <sheetPr codeName="Tabelle26"/>
  <dimension ref="A1:B285"/>
  <sheetViews>
    <sheetView showGridLines="0" zoomScaleNormal="100" workbookViewId="0">
      <selection sqref="A1:B1"/>
    </sheetView>
  </sheetViews>
  <sheetFormatPr baseColWidth="10" defaultRowHeight="14.25" x14ac:dyDescent="0.2"/>
  <cols>
    <col min="1" max="1" width="2.140625" style="461" customWidth="1"/>
    <col min="2" max="2" width="87.42578125" style="461" customWidth="1"/>
    <col min="3" max="3" width="4.85546875" style="461" customWidth="1"/>
    <col min="4" max="16384" width="11.42578125" style="461"/>
  </cols>
  <sheetData>
    <row r="1" spans="1:2" ht="39.75" customHeight="1" x14ac:dyDescent="0.2">
      <c r="A1" s="460" t="s">
        <v>40</v>
      </c>
      <c r="B1" s="460"/>
    </row>
    <row r="2" spans="1:2" ht="14.25" customHeight="1" x14ac:dyDescent="0.2">
      <c r="B2" s="462" t="s">
        <v>450</v>
      </c>
    </row>
    <row r="3" spans="1:2" ht="6" customHeight="1" x14ac:dyDescent="0.2">
      <c r="B3" s="462"/>
    </row>
    <row r="4" spans="1:2" ht="37.5" customHeight="1" x14ac:dyDescent="0.2">
      <c r="A4" s="463"/>
      <c r="B4" s="464" t="s">
        <v>451</v>
      </c>
    </row>
    <row r="5" spans="1:2" ht="64.5" customHeight="1" x14ac:dyDescent="0.2">
      <c r="A5" s="463"/>
      <c r="B5" s="465" t="s">
        <v>452</v>
      </c>
    </row>
    <row r="6" spans="1:2" ht="102" customHeight="1" x14ac:dyDescent="0.2">
      <c r="A6" s="463"/>
      <c r="B6" s="465" t="s">
        <v>453</v>
      </c>
    </row>
    <row r="7" spans="1:2" ht="26.25" customHeight="1" x14ac:dyDescent="0.2">
      <c r="A7" s="463"/>
      <c r="B7" s="466" t="s">
        <v>454</v>
      </c>
    </row>
    <row r="8" spans="1:2" x14ac:dyDescent="0.2">
      <c r="A8" s="463"/>
      <c r="B8" s="467" t="s">
        <v>455</v>
      </c>
    </row>
    <row r="9" spans="1:2" ht="36" customHeight="1" x14ac:dyDescent="0.2">
      <c r="A9" s="445"/>
      <c r="B9" s="463"/>
    </row>
    <row r="10" spans="1:2" ht="101.25" customHeight="1" x14ac:dyDescent="0.2">
      <c r="A10" s="446"/>
      <c r="B10" s="467"/>
    </row>
    <row r="11" spans="1:2" ht="101.25" customHeight="1" x14ac:dyDescent="0.2">
      <c r="A11" s="446"/>
      <c r="B11" s="465" t="s">
        <v>456</v>
      </c>
    </row>
    <row r="12" spans="1:2" ht="87" customHeight="1" x14ac:dyDescent="0.2">
      <c r="A12" s="446"/>
      <c r="B12" s="465" t="s">
        <v>457</v>
      </c>
    </row>
    <row r="13" spans="1:2" ht="9.9499999999999993" customHeight="1" x14ac:dyDescent="0.2">
      <c r="A13" s="446"/>
      <c r="B13" s="465"/>
    </row>
    <row r="14" spans="1:2" ht="38.25" customHeight="1" x14ac:dyDescent="0.2">
      <c r="A14" s="446"/>
      <c r="B14" s="465" t="s">
        <v>458</v>
      </c>
    </row>
    <row r="15" spans="1:2" ht="30.75" customHeight="1" x14ac:dyDescent="0.2">
      <c r="A15" s="446"/>
      <c r="B15" s="465" t="s">
        <v>459</v>
      </c>
    </row>
    <row r="16" spans="1:2" ht="129" customHeight="1" x14ac:dyDescent="0.2">
      <c r="A16" s="446"/>
      <c r="B16" s="465"/>
    </row>
    <row r="17" spans="1:2" ht="75" customHeight="1" x14ac:dyDescent="0.2">
      <c r="A17" s="446"/>
      <c r="B17" s="465" t="s">
        <v>460</v>
      </c>
    </row>
    <row r="18" spans="1:2" ht="9.9499999999999993" customHeight="1" x14ac:dyDescent="0.2">
      <c r="A18" s="463"/>
      <c r="B18" s="463"/>
    </row>
    <row r="19" spans="1:2" ht="106.5" customHeight="1" x14ac:dyDescent="0.2">
      <c r="A19" s="446"/>
      <c r="B19" s="465" t="s">
        <v>461</v>
      </c>
    </row>
    <row r="20" spans="1:2" ht="9.9499999999999993" customHeight="1" x14ac:dyDescent="0.2">
      <c r="A20" s="463"/>
      <c r="B20" s="463"/>
    </row>
    <row r="21" spans="1:2" ht="194.25" customHeight="1" x14ac:dyDescent="0.2">
      <c r="A21" s="446"/>
      <c r="B21" s="465" t="s">
        <v>462</v>
      </c>
    </row>
    <row r="22" spans="1:2" ht="9.9499999999999993" customHeight="1" x14ac:dyDescent="0.2">
      <c r="A22" s="463"/>
      <c r="B22" s="463"/>
    </row>
    <row r="23" spans="1:2" ht="89.25" customHeight="1" x14ac:dyDescent="0.2">
      <c r="A23" s="446"/>
      <c r="B23" s="465" t="s">
        <v>463</v>
      </c>
    </row>
    <row r="24" spans="1:2" ht="103.5" customHeight="1" x14ac:dyDescent="0.2">
      <c r="A24" s="446"/>
      <c r="B24" s="465" t="s">
        <v>464</v>
      </c>
    </row>
    <row r="25" spans="1:2" ht="9.9499999999999993" customHeight="1" x14ac:dyDescent="0.2">
      <c r="A25" s="463"/>
      <c r="B25" s="463"/>
    </row>
    <row r="26" spans="1:2" ht="23.25" customHeight="1" x14ac:dyDescent="0.2">
      <c r="A26" s="446"/>
      <c r="B26" s="465" t="s">
        <v>465</v>
      </c>
    </row>
    <row r="27" spans="1:2" ht="9.9499999999999993" customHeight="1" x14ac:dyDescent="0.2">
      <c r="A27" s="463"/>
      <c r="B27" s="463"/>
    </row>
    <row r="28" spans="1:2" ht="105.75" customHeight="1" x14ac:dyDescent="0.2">
      <c r="A28" s="446"/>
      <c r="B28" s="465" t="s">
        <v>466</v>
      </c>
    </row>
    <row r="29" spans="1:2" ht="23.25" customHeight="1" x14ac:dyDescent="0.2">
      <c r="A29" s="446"/>
      <c r="B29" s="465" t="s">
        <v>467</v>
      </c>
    </row>
    <row r="30" spans="1:2" x14ac:dyDescent="0.2">
      <c r="A30" s="446"/>
      <c r="B30" s="468" t="s">
        <v>468</v>
      </c>
    </row>
    <row r="31" spans="1:2" ht="8.1" customHeight="1" x14ac:dyDescent="0.2">
      <c r="A31" s="463"/>
      <c r="B31" s="463"/>
    </row>
    <row r="32" spans="1:2" ht="13.5" customHeight="1" x14ac:dyDescent="0.2">
      <c r="A32" s="463"/>
      <c r="B32" s="463"/>
    </row>
    <row r="33" spans="1:2" x14ac:dyDescent="0.2">
      <c r="A33" s="463"/>
      <c r="B33" s="463"/>
    </row>
    <row r="34" spans="1:2" x14ac:dyDescent="0.2">
      <c r="A34" s="463"/>
      <c r="B34" s="463"/>
    </row>
    <row r="35" spans="1:2" x14ac:dyDescent="0.2">
      <c r="A35" s="463"/>
      <c r="B35" s="463"/>
    </row>
    <row r="36" spans="1:2" x14ac:dyDescent="0.2">
      <c r="A36" s="463"/>
      <c r="B36" s="463"/>
    </row>
    <row r="37" spans="1:2" x14ac:dyDescent="0.2">
      <c r="A37" s="463"/>
      <c r="B37" s="463"/>
    </row>
    <row r="38" spans="1:2" x14ac:dyDescent="0.2">
      <c r="A38" s="463"/>
      <c r="B38" s="463"/>
    </row>
    <row r="39" spans="1:2" ht="16.5" customHeight="1" x14ac:dyDescent="0.2">
      <c r="A39" s="463"/>
      <c r="B39" s="463"/>
    </row>
    <row r="40" spans="1:2" x14ac:dyDescent="0.2">
      <c r="A40" s="463"/>
      <c r="B40" s="463"/>
    </row>
    <row r="41" spans="1:2" x14ac:dyDescent="0.2">
      <c r="A41" s="463"/>
      <c r="B41" s="463"/>
    </row>
    <row r="42" spans="1:2" x14ac:dyDescent="0.2">
      <c r="A42" s="463"/>
      <c r="B42" s="463"/>
    </row>
    <row r="43" spans="1:2" x14ac:dyDescent="0.2">
      <c r="A43" s="463"/>
      <c r="B43" s="463"/>
    </row>
    <row r="44" spans="1:2" x14ac:dyDescent="0.2">
      <c r="A44" s="463"/>
      <c r="B44" s="463"/>
    </row>
    <row r="45" spans="1:2" x14ac:dyDescent="0.2">
      <c r="A45" s="463"/>
      <c r="B45" s="463"/>
    </row>
    <row r="46" spans="1:2" x14ac:dyDescent="0.2">
      <c r="A46" s="463"/>
      <c r="B46" s="463"/>
    </row>
    <row r="47" spans="1:2" x14ac:dyDescent="0.2">
      <c r="A47" s="463"/>
      <c r="B47" s="463"/>
    </row>
    <row r="48" spans="1:2" x14ac:dyDescent="0.2">
      <c r="A48" s="463"/>
      <c r="B48" s="463"/>
    </row>
    <row r="49" spans="1:2" x14ac:dyDescent="0.2">
      <c r="A49" s="463"/>
      <c r="B49" s="463"/>
    </row>
    <row r="50" spans="1:2" x14ac:dyDescent="0.2">
      <c r="A50" s="463"/>
      <c r="B50" s="463"/>
    </row>
    <row r="51" spans="1:2" x14ac:dyDescent="0.2">
      <c r="A51" s="463"/>
      <c r="B51" s="463"/>
    </row>
    <row r="52" spans="1:2" x14ac:dyDescent="0.2">
      <c r="A52" s="463"/>
      <c r="B52" s="463"/>
    </row>
    <row r="53" spans="1:2" x14ac:dyDescent="0.2">
      <c r="A53" s="463"/>
      <c r="B53" s="463"/>
    </row>
    <row r="54" spans="1:2" x14ac:dyDescent="0.2">
      <c r="A54" s="463"/>
      <c r="B54" s="463"/>
    </row>
    <row r="55" spans="1:2" x14ac:dyDescent="0.2">
      <c r="A55" s="463"/>
      <c r="B55" s="463"/>
    </row>
    <row r="56" spans="1:2" x14ac:dyDescent="0.2">
      <c r="A56" s="463"/>
      <c r="B56" s="463"/>
    </row>
    <row r="57" spans="1:2" x14ac:dyDescent="0.2">
      <c r="A57" s="463"/>
      <c r="B57" s="463"/>
    </row>
    <row r="58" spans="1:2" x14ac:dyDescent="0.2">
      <c r="A58" s="463"/>
      <c r="B58" s="463"/>
    </row>
    <row r="59" spans="1:2" x14ac:dyDescent="0.2">
      <c r="A59" s="463"/>
      <c r="B59" s="463"/>
    </row>
    <row r="60" spans="1:2" x14ac:dyDescent="0.2">
      <c r="A60" s="463"/>
      <c r="B60" s="463"/>
    </row>
    <row r="61" spans="1:2" x14ac:dyDescent="0.2">
      <c r="A61" s="463"/>
      <c r="B61" s="463"/>
    </row>
    <row r="62" spans="1:2" x14ac:dyDescent="0.2">
      <c r="A62" s="463"/>
      <c r="B62" s="463"/>
    </row>
    <row r="63" spans="1:2" x14ac:dyDescent="0.2">
      <c r="A63" s="463"/>
      <c r="B63" s="463"/>
    </row>
    <row r="64" spans="1:2" x14ac:dyDescent="0.2">
      <c r="A64" s="463"/>
      <c r="B64" s="463"/>
    </row>
    <row r="65" spans="1:2" x14ac:dyDescent="0.2">
      <c r="A65" s="463"/>
      <c r="B65" s="463"/>
    </row>
    <row r="66" spans="1:2" x14ac:dyDescent="0.2">
      <c r="A66" s="463"/>
      <c r="B66" s="463"/>
    </row>
    <row r="67" spans="1:2" x14ac:dyDescent="0.2">
      <c r="A67" s="463"/>
      <c r="B67" s="463"/>
    </row>
    <row r="68" spans="1:2" x14ac:dyDescent="0.2">
      <c r="A68" s="463"/>
      <c r="B68" s="463"/>
    </row>
    <row r="69" spans="1:2" x14ac:dyDescent="0.2">
      <c r="A69" s="463"/>
      <c r="B69" s="463"/>
    </row>
    <row r="70" spans="1:2" x14ac:dyDescent="0.2">
      <c r="A70" s="463"/>
      <c r="B70" s="463"/>
    </row>
    <row r="71" spans="1:2" x14ac:dyDescent="0.2">
      <c r="A71" s="463"/>
      <c r="B71" s="463"/>
    </row>
    <row r="72" spans="1:2" x14ac:dyDescent="0.2">
      <c r="A72" s="463"/>
      <c r="B72" s="463"/>
    </row>
    <row r="73" spans="1:2" x14ac:dyDescent="0.2">
      <c r="A73" s="463"/>
      <c r="B73" s="463"/>
    </row>
    <row r="74" spans="1:2" x14ac:dyDescent="0.2">
      <c r="A74" s="463"/>
      <c r="B74" s="463"/>
    </row>
    <row r="75" spans="1:2" x14ac:dyDescent="0.2">
      <c r="A75" s="463"/>
      <c r="B75" s="463"/>
    </row>
    <row r="76" spans="1:2" x14ac:dyDescent="0.2">
      <c r="A76" s="463"/>
      <c r="B76" s="463"/>
    </row>
    <row r="77" spans="1:2" x14ac:dyDescent="0.2">
      <c r="A77" s="463"/>
      <c r="B77" s="463"/>
    </row>
    <row r="78" spans="1:2" x14ac:dyDescent="0.2">
      <c r="A78" s="463"/>
      <c r="B78" s="463"/>
    </row>
    <row r="79" spans="1:2" x14ac:dyDescent="0.2">
      <c r="A79" s="463"/>
      <c r="B79" s="463"/>
    </row>
    <row r="80" spans="1:2" x14ac:dyDescent="0.2">
      <c r="A80" s="463"/>
      <c r="B80" s="463"/>
    </row>
    <row r="81" spans="1:2" x14ac:dyDescent="0.2">
      <c r="A81" s="463"/>
      <c r="B81" s="463"/>
    </row>
    <row r="82" spans="1:2" x14ac:dyDescent="0.2">
      <c r="A82" s="463"/>
      <c r="B82" s="463"/>
    </row>
    <row r="83" spans="1:2" x14ac:dyDescent="0.2">
      <c r="A83" s="463"/>
      <c r="B83" s="463"/>
    </row>
    <row r="84" spans="1:2" x14ac:dyDescent="0.2">
      <c r="A84" s="463"/>
      <c r="B84" s="463"/>
    </row>
    <row r="85" spans="1:2" x14ac:dyDescent="0.2">
      <c r="A85" s="463"/>
      <c r="B85" s="463"/>
    </row>
    <row r="86" spans="1:2" x14ac:dyDescent="0.2">
      <c r="A86" s="463"/>
      <c r="B86" s="463"/>
    </row>
    <row r="87" spans="1:2" x14ac:dyDescent="0.2">
      <c r="A87" s="463"/>
      <c r="B87" s="463"/>
    </row>
    <row r="88" spans="1:2" x14ac:dyDescent="0.2">
      <c r="A88" s="463"/>
      <c r="B88" s="463"/>
    </row>
    <row r="89" spans="1:2" x14ac:dyDescent="0.2">
      <c r="A89" s="463"/>
      <c r="B89" s="463"/>
    </row>
    <row r="90" spans="1:2" x14ac:dyDescent="0.2">
      <c r="A90" s="463"/>
      <c r="B90" s="463"/>
    </row>
    <row r="91" spans="1:2" x14ac:dyDescent="0.2">
      <c r="A91" s="463"/>
      <c r="B91" s="463"/>
    </row>
    <row r="92" spans="1:2" x14ac:dyDescent="0.2">
      <c r="A92" s="463"/>
      <c r="B92" s="463"/>
    </row>
    <row r="93" spans="1:2" x14ac:dyDescent="0.2">
      <c r="A93" s="463"/>
      <c r="B93" s="463"/>
    </row>
    <row r="94" spans="1:2" x14ac:dyDescent="0.2">
      <c r="A94" s="463"/>
      <c r="B94" s="463"/>
    </row>
    <row r="95" spans="1:2" x14ac:dyDescent="0.2">
      <c r="A95" s="463"/>
      <c r="B95" s="463"/>
    </row>
    <row r="96" spans="1:2" x14ac:dyDescent="0.2">
      <c r="A96" s="463"/>
      <c r="B96" s="463"/>
    </row>
    <row r="97" spans="1:2" x14ac:dyDescent="0.2">
      <c r="A97" s="463"/>
      <c r="B97" s="463"/>
    </row>
    <row r="98" spans="1:2" x14ac:dyDescent="0.2">
      <c r="A98" s="463"/>
      <c r="B98" s="463"/>
    </row>
    <row r="99" spans="1:2" x14ac:dyDescent="0.2">
      <c r="A99" s="463"/>
      <c r="B99" s="463"/>
    </row>
    <row r="100" spans="1:2" x14ac:dyDescent="0.2">
      <c r="A100" s="463"/>
      <c r="B100" s="463"/>
    </row>
    <row r="101" spans="1:2" x14ac:dyDescent="0.2">
      <c r="A101" s="463"/>
      <c r="B101" s="463"/>
    </row>
    <row r="102" spans="1:2" x14ac:dyDescent="0.2">
      <c r="A102" s="463"/>
      <c r="B102" s="463"/>
    </row>
    <row r="103" spans="1:2" x14ac:dyDescent="0.2">
      <c r="A103" s="463"/>
      <c r="B103" s="463"/>
    </row>
    <row r="104" spans="1:2" x14ac:dyDescent="0.2">
      <c r="A104" s="463"/>
      <c r="B104" s="463"/>
    </row>
    <row r="105" spans="1:2" x14ac:dyDescent="0.2">
      <c r="A105" s="463"/>
      <c r="B105" s="463"/>
    </row>
    <row r="106" spans="1:2" x14ac:dyDescent="0.2">
      <c r="A106" s="463"/>
      <c r="B106" s="463"/>
    </row>
    <row r="107" spans="1:2" x14ac:dyDescent="0.2">
      <c r="A107" s="463"/>
      <c r="B107" s="463"/>
    </row>
    <row r="108" spans="1:2" x14ac:dyDescent="0.2">
      <c r="A108" s="463"/>
      <c r="B108" s="463"/>
    </row>
    <row r="109" spans="1:2" x14ac:dyDescent="0.2">
      <c r="A109" s="463"/>
      <c r="B109" s="463"/>
    </row>
    <row r="110" spans="1:2" x14ac:dyDescent="0.2">
      <c r="A110" s="463"/>
      <c r="B110" s="463"/>
    </row>
    <row r="111" spans="1:2" x14ac:dyDescent="0.2">
      <c r="A111" s="463"/>
      <c r="B111" s="463"/>
    </row>
    <row r="112" spans="1:2" x14ac:dyDescent="0.2">
      <c r="A112" s="463"/>
      <c r="B112" s="463"/>
    </row>
    <row r="113" spans="1:2" x14ac:dyDescent="0.2">
      <c r="A113" s="463"/>
      <c r="B113" s="463"/>
    </row>
    <row r="114" spans="1:2" x14ac:dyDescent="0.2">
      <c r="A114" s="463"/>
      <c r="B114" s="463"/>
    </row>
    <row r="115" spans="1:2" x14ac:dyDescent="0.2">
      <c r="A115" s="463"/>
      <c r="B115" s="463"/>
    </row>
    <row r="116" spans="1:2" x14ac:dyDescent="0.2">
      <c r="A116" s="463"/>
      <c r="B116" s="463"/>
    </row>
    <row r="117" spans="1:2" x14ac:dyDescent="0.2">
      <c r="A117" s="463"/>
      <c r="B117" s="463"/>
    </row>
    <row r="118" spans="1:2" x14ac:dyDescent="0.2">
      <c r="A118" s="463"/>
      <c r="B118" s="463"/>
    </row>
    <row r="119" spans="1:2" x14ac:dyDescent="0.2">
      <c r="A119" s="463"/>
      <c r="B119" s="463"/>
    </row>
    <row r="120" spans="1:2" x14ac:dyDescent="0.2">
      <c r="A120" s="463"/>
      <c r="B120" s="463"/>
    </row>
    <row r="121" spans="1:2" x14ac:dyDescent="0.2">
      <c r="A121" s="463"/>
      <c r="B121" s="463"/>
    </row>
    <row r="122" spans="1:2" x14ac:dyDescent="0.2">
      <c r="A122" s="463"/>
      <c r="B122" s="463"/>
    </row>
    <row r="123" spans="1:2" x14ac:dyDescent="0.2">
      <c r="A123" s="463"/>
      <c r="B123" s="463"/>
    </row>
    <row r="124" spans="1:2" x14ac:dyDescent="0.2">
      <c r="A124" s="463"/>
      <c r="B124" s="463"/>
    </row>
    <row r="125" spans="1:2" x14ac:dyDescent="0.2">
      <c r="A125" s="463"/>
      <c r="B125" s="463"/>
    </row>
    <row r="126" spans="1:2" x14ac:dyDescent="0.2">
      <c r="A126" s="463"/>
      <c r="B126" s="463"/>
    </row>
    <row r="127" spans="1:2" x14ac:dyDescent="0.2">
      <c r="A127" s="463"/>
      <c r="B127" s="463"/>
    </row>
    <row r="128" spans="1:2" x14ac:dyDescent="0.2">
      <c r="A128" s="463"/>
      <c r="B128" s="463"/>
    </row>
    <row r="129" spans="1:2" x14ac:dyDescent="0.2">
      <c r="A129" s="463"/>
      <c r="B129" s="463"/>
    </row>
    <row r="130" spans="1:2" x14ac:dyDescent="0.2">
      <c r="A130" s="463"/>
      <c r="B130" s="463"/>
    </row>
    <row r="131" spans="1:2" x14ac:dyDescent="0.2">
      <c r="A131" s="463"/>
      <c r="B131" s="463"/>
    </row>
    <row r="132" spans="1:2" x14ac:dyDescent="0.2">
      <c r="A132" s="463"/>
      <c r="B132" s="463"/>
    </row>
    <row r="133" spans="1:2" x14ac:dyDescent="0.2">
      <c r="A133" s="463"/>
      <c r="B133" s="463"/>
    </row>
    <row r="134" spans="1:2" x14ac:dyDescent="0.2">
      <c r="A134" s="463"/>
      <c r="B134" s="463"/>
    </row>
    <row r="135" spans="1:2" x14ac:dyDescent="0.2">
      <c r="A135" s="463"/>
      <c r="B135" s="463"/>
    </row>
    <row r="136" spans="1:2" x14ac:dyDescent="0.2">
      <c r="A136" s="463"/>
      <c r="B136" s="463"/>
    </row>
    <row r="137" spans="1:2" x14ac:dyDescent="0.2">
      <c r="A137" s="463"/>
      <c r="B137" s="463"/>
    </row>
    <row r="138" spans="1:2" x14ac:dyDescent="0.2">
      <c r="A138" s="463"/>
      <c r="B138" s="463"/>
    </row>
    <row r="139" spans="1:2" x14ac:dyDescent="0.2">
      <c r="A139" s="463"/>
      <c r="B139" s="463"/>
    </row>
    <row r="140" spans="1:2" x14ac:dyDescent="0.2">
      <c r="A140" s="463"/>
      <c r="B140" s="463"/>
    </row>
    <row r="141" spans="1:2" x14ac:dyDescent="0.2">
      <c r="A141" s="463"/>
      <c r="B141" s="463"/>
    </row>
    <row r="142" spans="1:2" x14ac:dyDescent="0.2">
      <c r="A142" s="463"/>
      <c r="B142" s="463"/>
    </row>
    <row r="143" spans="1:2" x14ac:dyDescent="0.2">
      <c r="A143" s="463"/>
      <c r="B143" s="463"/>
    </row>
    <row r="144" spans="1:2" x14ac:dyDescent="0.2">
      <c r="A144" s="463"/>
      <c r="B144" s="463"/>
    </row>
    <row r="145" spans="1:2" x14ac:dyDescent="0.2">
      <c r="A145" s="463"/>
      <c r="B145" s="463"/>
    </row>
    <row r="146" spans="1:2" x14ac:dyDescent="0.2">
      <c r="A146" s="463"/>
      <c r="B146" s="463"/>
    </row>
    <row r="147" spans="1:2" x14ac:dyDescent="0.2">
      <c r="A147" s="463"/>
      <c r="B147" s="463"/>
    </row>
    <row r="148" spans="1:2" x14ac:dyDescent="0.2">
      <c r="A148" s="463"/>
      <c r="B148" s="463"/>
    </row>
    <row r="149" spans="1:2" x14ac:dyDescent="0.2">
      <c r="A149" s="463"/>
      <c r="B149" s="463"/>
    </row>
    <row r="150" spans="1:2" x14ac:dyDescent="0.2">
      <c r="A150" s="463"/>
      <c r="B150" s="463"/>
    </row>
    <row r="151" spans="1:2" x14ac:dyDescent="0.2">
      <c r="A151" s="463"/>
      <c r="B151" s="463"/>
    </row>
    <row r="152" spans="1:2" x14ac:dyDescent="0.2">
      <c r="A152" s="463"/>
      <c r="B152" s="463"/>
    </row>
    <row r="153" spans="1:2" x14ac:dyDescent="0.2">
      <c r="A153" s="463"/>
      <c r="B153" s="463"/>
    </row>
    <row r="154" spans="1:2" x14ac:dyDescent="0.2">
      <c r="A154" s="463"/>
      <c r="B154" s="463"/>
    </row>
    <row r="155" spans="1:2" x14ac:dyDescent="0.2">
      <c r="A155" s="463"/>
      <c r="B155" s="463"/>
    </row>
    <row r="156" spans="1:2" x14ac:dyDescent="0.2">
      <c r="A156" s="463"/>
      <c r="B156" s="463"/>
    </row>
    <row r="157" spans="1:2" x14ac:dyDescent="0.2">
      <c r="A157" s="463"/>
      <c r="B157" s="463"/>
    </row>
    <row r="158" spans="1:2" x14ac:dyDescent="0.2">
      <c r="A158" s="463"/>
      <c r="B158" s="463"/>
    </row>
    <row r="159" spans="1:2" x14ac:dyDescent="0.2">
      <c r="A159" s="463"/>
      <c r="B159" s="463"/>
    </row>
    <row r="160" spans="1:2" x14ac:dyDescent="0.2">
      <c r="A160" s="463"/>
      <c r="B160" s="463"/>
    </row>
    <row r="161" spans="1:2" x14ac:dyDescent="0.2">
      <c r="A161" s="463"/>
      <c r="B161" s="463"/>
    </row>
    <row r="162" spans="1:2" x14ac:dyDescent="0.2">
      <c r="A162" s="463"/>
      <c r="B162" s="463"/>
    </row>
    <row r="163" spans="1:2" x14ac:dyDescent="0.2">
      <c r="A163" s="463"/>
      <c r="B163" s="463"/>
    </row>
    <row r="164" spans="1:2" x14ac:dyDescent="0.2">
      <c r="A164" s="463"/>
      <c r="B164" s="463"/>
    </row>
    <row r="165" spans="1:2" x14ac:dyDescent="0.2">
      <c r="A165" s="463"/>
      <c r="B165" s="463"/>
    </row>
    <row r="166" spans="1:2" x14ac:dyDescent="0.2">
      <c r="A166" s="463"/>
      <c r="B166" s="463"/>
    </row>
    <row r="167" spans="1:2" x14ac:dyDescent="0.2">
      <c r="A167" s="463"/>
      <c r="B167" s="463"/>
    </row>
    <row r="168" spans="1:2" x14ac:dyDescent="0.2">
      <c r="A168" s="463"/>
      <c r="B168" s="463"/>
    </row>
    <row r="169" spans="1:2" x14ac:dyDescent="0.2">
      <c r="A169" s="463"/>
      <c r="B169" s="463"/>
    </row>
    <row r="170" spans="1:2" x14ac:dyDescent="0.2">
      <c r="A170" s="463"/>
      <c r="B170" s="463"/>
    </row>
    <row r="171" spans="1:2" x14ac:dyDescent="0.2">
      <c r="A171" s="463"/>
      <c r="B171" s="463"/>
    </row>
    <row r="172" spans="1:2" x14ac:dyDescent="0.2">
      <c r="A172" s="463"/>
      <c r="B172" s="463"/>
    </row>
    <row r="173" spans="1:2" x14ac:dyDescent="0.2">
      <c r="A173" s="463"/>
      <c r="B173" s="463"/>
    </row>
    <row r="174" spans="1:2" x14ac:dyDescent="0.2">
      <c r="A174" s="463"/>
      <c r="B174" s="463"/>
    </row>
    <row r="175" spans="1:2" x14ac:dyDescent="0.2">
      <c r="A175" s="463"/>
      <c r="B175" s="463"/>
    </row>
    <row r="176" spans="1:2" x14ac:dyDescent="0.2">
      <c r="A176" s="463"/>
      <c r="B176" s="463"/>
    </row>
    <row r="177" spans="1:2" x14ac:dyDescent="0.2">
      <c r="A177" s="463"/>
      <c r="B177" s="463"/>
    </row>
    <row r="178" spans="1:2" x14ac:dyDescent="0.2">
      <c r="A178" s="463"/>
      <c r="B178" s="463"/>
    </row>
    <row r="179" spans="1:2" x14ac:dyDescent="0.2">
      <c r="A179" s="463"/>
      <c r="B179" s="463"/>
    </row>
    <row r="180" spans="1:2" x14ac:dyDescent="0.2">
      <c r="A180" s="463"/>
      <c r="B180" s="463"/>
    </row>
    <row r="181" spans="1:2" x14ac:dyDescent="0.2">
      <c r="A181" s="463"/>
      <c r="B181" s="463"/>
    </row>
    <row r="182" spans="1:2" x14ac:dyDescent="0.2">
      <c r="A182" s="463"/>
      <c r="B182" s="463"/>
    </row>
    <row r="183" spans="1:2" x14ac:dyDescent="0.2">
      <c r="A183" s="463"/>
      <c r="B183" s="463"/>
    </row>
    <row r="184" spans="1:2" x14ac:dyDescent="0.2">
      <c r="A184" s="463"/>
      <c r="B184" s="463"/>
    </row>
    <row r="185" spans="1:2" x14ac:dyDescent="0.2">
      <c r="A185" s="463"/>
      <c r="B185" s="463"/>
    </row>
    <row r="186" spans="1:2" x14ac:dyDescent="0.2">
      <c r="A186" s="463"/>
      <c r="B186" s="463"/>
    </row>
    <row r="187" spans="1:2" x14ac:dyDescent="0.2">
      <c r="A187" s="463"/>
      <c r="B187" s="463"/>
    </row>
    <row r="188" spans="1:2" x14ac:dyDescent="0.2">
      <c r="A188" s="463"/>
      <c r="B188" s="463"/>
    </row>
    <row r="189" spans="1:2" x14ac:dyDescent="0.2">
      <c r="A189" s="463"/>
      <c r="B189" s="463"/>
    </row>
    <row r="190" spans="1:2" x14ac:dyDescent="0.2">
      <c r="A190" s="463"/>
      <c r="B190" s="463"/>
    </row>
    <row r="191" spans="1:2" x14ac:dyDescent="0.2">
      <c r="A191" s="463"/>
      <c r="B191" s="463"/>
    </row>
    <row r="192" spans="1:2" x14ac:dyDescent="0.2">
      <c r="A192" s="463"/>
      <c r="B192" s="463"/>
    </row>
    <row r="193" spans="1:2" x14ac:dyDescent="0.2">
      <c r="A193" s="463"/>
      <c r="B193" s="463"/>
    </row>
    <row r="194" spans="1:2" x14ac:dyDescent="0.2">
      <c r="A194" s="463"/>
      <c r="B194" s="463"/>
    </row>
    <row r="195" spans="1:2" x14ac:dyDescent="0.2">
      <c r="A195" s="463"/>
      <c r="B195" s="463"/>
    </row>
    <row r="196" spans="1:2" x14ac:dyDescent="0.2">
      <c r="A196" s="463"/>
      <c r="B196" s="463"/>
    </row>
    <row r="197" spans="1:2" x14ac:dyDescent="0.2">
      <c r="A197" s="463"/>
      <c r="B197" s="463"/>
    </row>
    <row r="198" spans="1:2" x14ac:dyDescent="0.2">
      <c r="A198" s="463"/>
      <c r="B198" s="463"/>
    </row>
    <row r="199" spans="1:2" x14ac:dyDescent="0.2">
      <c r="A199" s="463"/>
      <c r="B199" s="463"/>
    </row>
    <row r="200" spans="1:2" x14ac:dyDescent="0.2">
      <c r="A200" s="463"/>
      <c r="B200" s="463"/>
    </row>
    <row r="201" spans="1:2" x14ac:dyDescent="0.2">
      <c r="A201" s="463"/>
      <c r="B201" s="463"/>
    </row>
    <row r="202" spans="1:2" x14ac:dyDescent="0.2">
      <c r="A202" s="463"/>
      <c r="B202" s="463"/>
    </row>
    <row r="203" spans="1:2" x14ac:dyDescent="0.2">
      <c r="A203" s="463"/>
      <c r="B203" s="463"/>
    </row>
    <row r="204" spans="1:2" x14ac:dyDescent="0.2">
      <c r="A204" s="463"/>
      <c r="B204" s="463"/>
    </row>
    <row r="205" spans="1:2" x14ac:dyDescent="0.2">
      <c r="A205" s="463"/>
      <c r="B205" s="463"/>
    </row>
    <row r="206" spans="1:2" x14ac:dyDescent="0.2">
      <c r="A206" s="463"/>
      <c r="B206" s="463"/>
    </row>
    <row r="207" spans="1:2" x14ac:dyDescent="0.2">
      <c r="A207" s="463"/>
      <c r="B207" s="463"/>
    </row>
    <row r="208" spans="1:2" x14ac:dyDescent="0.2">
      <c r="A208" s="463"/>
      <c r="B208" s="463"/>
    </row>
    <row r="209" spans="1:2" x14ac:dyDescent="0.2">
      <c r="A209" s="463"/>
      <c r="B209" s="463"/>
    </row>
    <row r="210" spans="1:2" x14ac:dyDescent="0.2">
      <c r="A210" s="463"/>
      <c r="B210" s="463"/>
    </row>
    <row r="211" spans="1:2" x14ac:dyDescent="0.2">
      <c r="A211" s="463"/>
      <c r="B211" s="463"/>
    </row>
    <row r="212" spans="1:2" x14ac:dyDescent="0.2">
      <c r="A212" s="463"/>
      <c r="B212" s="463"/>
    </row>
    <row r="213" spans="1:2" x14ac:dyDescent="0.2">
      <c r="A213" s="463"/>
      <c r="B213" s="463"/>
    </row>
    <row r="214" spans="1:2" x14ac:dyDescent="0.2">
      <c r="A214" s="463"/>
      <c r="B214" s="463"/>
    </row>
    <row r="215" spans="1:2" x14ac:dyDescent="0.2">
      <c r="A215" s="463"/>
      <c r="B215" s="463"/>
    </row>
    <row r="216" spans="1:2" x14ac:dyDescent="0.2">
      <c r="A216" s="463"/>
      <c r="B216" s="463"/>
    </row>
    <row r="217" spans="1:2" x14ac:dyDescent="0.2">
      <c r="A217" s="463"/>
      <c r="B217" s="463"/>
    </row>
    <row r="218" spans="1:2" x14ac:dyDescent="0.2">
      <c r="A218" s="463"/>
      <c r="B218" s="463"/>
    </row>
    <row r="219" spans="1:2" x14ac:dyDescent="0.2">
      <c r="A219" s="463"/>
      <c r="B219" s="463"/>
    </row>
    <row r="220" spans="1:2" x14ac:dyDescent="0.2">
      <c r="A220" s="463"/>
      <c r="B220" s="463"/>
    </row>
    <row r="221" spans="1:2" x14ac:dyDescent="0.2">
      <c r="A221" s="463"/>
      <c r="B221" s="463"/>
    </row>
    <row r="222" spans="1:2" x14ac:dyDescent="0.2">
      <c r="A222" s="463"/>
      <c r="B222" s="463"/>
    </row>
    <row r="223" spans="1:2" x14ac:dyDescent="0.2">
      <c r="A223" s="463"/>
      <c r="B223" s="463"/>
    </row>
    <row r="224" spans="1:2" x14ac:dyDescent="0.2">
      <c r="A224" s="463"/>
      <c r="B224" s="463"/>
    </row>
    <row r="225" spans="1:2" x14ac:dyDescent="0.2">
      <c r="A225" s="463"/>
      <c r="B225" s="463"/>
    </row>
    <row r="226" spans="1:2" x14ac:dyDescent="0.2">
      <c r="A226" s="463"/>
      <c r="B226" s="463"/>
    </row>
    <row r="227" spans="1:2" x14ac:dyDescent="0.2">
      <c r="A227" s="463"/>
      <c r="B227" s="463"/>
    </row>
    <row r="228" spans="1:2" x14ac:dyDescent="0.2">
      <c r="A228" s="463"/>
      <c r="B228" s="463"/>
    </row>
    <row r="229" spans="1:2" x14ac:dyDescent="0.2">
      <c r="A229" s="463"/>
      <c r="B229" s="463"/>
    </row>
    <row r="230" spans="1:2" x14ac:dyDescent="0.2">
      <c r="A230" s="463"/>
      <c r="B230" s="463"/>
    </row>
    <row r="231" spans="1:2" x14ac:dyDescent="0.2">
      <c r="A231" s="463"/>
      <c r="B231" s="463"/>
    </row>
    <row r="232" spans="1:2" x14ac:dyDescent="0.2">
      <c r="A232" s="463"/>
      <c r="B232" s="463"/>
    </row>
    <row r="233" spans="1:2" x14ac:dyDescent="0.2">
      <c r="A233" s="463"/>
      <c r="B233" s="463"/>
    </row>
    <row r="234" spans="1:2" x14ac:dyDescent="0.2">
      <c r="A234" s="463"/>
      <c r="B234" s="463"/>
    </row>
    <row r="235" spans="1:2" x14ac:dyDescent="0.2">
      <c r="A235" s="463"/>
      <c r="B235" s="463"/>
    </row>
    <row r="236" spans="1:2" x14ac:dyDescent="0.2">
      <c r="A236" s="463"/>
      <c r="B236" s="463"/>
    </row>
    <row r="237" spans="1:2" x14ac:dyDescent="0.2">
      <c r="A237" s="463"/>
      <c r="B237" s="463"/>
    </row>
    <row r="238" spans="1:2" x14ac:dyDescent="0.2">
      <c r="A238" s="463"/>
      <c r="B238" s="463"/>
    </row>
    <row r="239" spans="1:2" x14ac:dyDescent="0.2">
      <c r="A239" s="463"/>
      <c r="B239" s="463"/>
    </row>
    <row r="240" spans="1:2" x14ac:dyDescent="0.2">
      <c r="A240" s="463"/>
      <c r="B240" s="463"/>
    </row>
    <row r="241" spans="1:2" x14ac:dyDescent="0.2">
      <c r="A241" s="463"/>
      <c r="B241" s="463"/>
    </row>
    <row r="242" spans="1:2" x14ac:dyDescent="0.2">
      <c r="A242" s="463"/>
      <c r="B242" s="463"/>
    </row>
    <row r="243" spans="1:2" x14ac:dyDescent="0.2">
      <c r="A243" s="463"/>
      <c r="B243" s="463"/>
    </row>
    <row r="244" spans="1:2" x14ac:dyDescent="0.2">
      <c r="A244" s="463"/>
      <c r="B244" s="463"/>
    </row>
    <row r="245" spans="1:2" x14ac:dyDescent="0.2">
      <c r="A245" s="463"/>
      <c r="B245" s="463"/>
    </row>
    <row r="246" spans="1:2" x14ac:dyDescent="0.2">
      <c r="A246" s="463"/>
      <c r="B246" s="463"/>
    </row>
    <row r="247" spans="1:2" x14ac:dyDescent="0.2">
      <c r="A247" s="463"/>
      <c r="B247" s="463"/>
    </row>
    <row r="248" spans="1:2" x14ac:dyDescent="0.2">
      <c r="A248" s="463"/>
      <c r="B248" s="463"/>
    </row>
    <row r="249" spans="1:2" x14ac:dyDescent="0.2">
      <c r="A249" s="463"/>
      <c r="B249" s="463"/>
    </row>
    <row r="250" spans="1:2" x14ac:dyDescent="0.2">
      <c r="A250" s="463"/>
      <c r="B250" s="463"/>
    </row>
    <row r="251" spans="1:2" x14ac:dyDescent="0.2">
      <c r="A251" s="463"/>
      <c r="B251" s="463"/>
    </row>
    <row r="252" spans="1:2" x14ac:dyDescent="0.2">
      <c r="A252" s="463"/>
      <c r="B252" s="463"/>
    </row>
    <row r="253" spans="1:2" x14ac:dyDescent="0.2">
      <c r="A253" s="463"/>
      <c r="B253" s="463"/>
    </row>
    <row r="254" spans="1:2" x14ac:dyDescent="0.2">
      <c r="A254" s="463"/>
      <c r="B254" s="463"/>
    </row>
    <row r="255" spans="1:2" x14ac:dyDescent="0.2">
      <c r="A255" s="463"/>
      <c r="B255" s="463"/>
    </row>
    <row r="256" spans="1:2" x14ac:dyDescent="0.2">
      <c r="A256" s="463"/>
      <c r="B256" s="463"/>
    </row>
    <row r="257" spans="1:2" x14ac:dyDescent="0.2">
      <c r="A257" s="463"/>
      <c r="B257" s="463"/>
    </row>
    <row r="258" spans="1:2" x14ac:dyDescent="0.2">
      <c r="A258" s="463"/>
      <c r="B258" s="463"/>
    </row>
    <row r="259" spans="1:2" x14ac:dyDescent="0.2">
      <c r="A259" s="463"/>
      <c r="B259" s="463"/>
    </row>
    <row r="260" spans="1:2" x14ac:dyDescent="0.2">
      <c r="A260" s="463"/>
      <c r="B260" s="463"/>
    </row>
    <row r="261" spans="1:2" x14ac:dyDescent="0.2">
      <c r="A261" s="463"/>
      <c r="B261" s="463"/>
    </row>
    <row r="262" spans="1:2" x14ac:dyDescent="0.2">
      <c r="A262" s="463"/>
      <c r="B262" s="463"/>
    </row>
    <row r="263" spans="1:2" x14ac:dyDescent="0.2">
      <c r="A263" s="463"/>
      <c r="B263" s="463"/>
    </row>
    <row r="264" spans="1:2" x14ac:dyDescent="0.2">
      <c r="A264" s="463"/>
      <c r="B264" s="463"/>
    </row>
    <row r="265" spans="1:2" x14ac:dyDescent="0.2">
      <c r="A265" s="463"/>
      <c r="B265" s="463"/>
    </row>
    <row r="266" spans="1:2" x14ac:dyDescent="0.2">
      <c r="A266" s="463"/>
      <c r="B266" s="463"/>
    </row>
    <row r="267" spans="1:2" x14ac:dyDescent="0.2">
      <c r="A267" s="463"/>
      <c r="B267" s="463"/>
    </row>
    <row r="268" spans="1:2" x14ac:dyDescent="0.2">
      <c r="A268" s="463"/>
      <c r="B268" s="463"/>
    </row>
    <row r="269" spans="1:2" x14ac:dyDescent="0.2">
      <c r="A269" s="463"/>
      <c r="B269" s="463"/>
    </row>
    <row r="270" spans="1:2" x14ac:dyDescent="0.2">
      <c r="A270" s="463"/>
      <c r="B270" s="463"/>
    </row>
    <row r="271" spans="1:2" x14ac:dyDescent="0.2">
      <c r="A271" s="463"/>
      <c r="B271" s="463"/>
    </row>
    <row r="272" spans="1:2" x14ac:dyDescent="0.2">
      <c r="A272" s="463"/>
      <c r="B272" s="463"/>
    </row>
    <row r="273" spans="1:2" x14ac:dyDescent="0.2">
      <c r="A273" s="463"/>
      <c r="B273" s="463"/>
    </row>
    <row r="274" spans="1:2" x14ac:dyDescent="0.2">
      <c r="A274" s="463"/>
      <c r="B274" s="463"/>
    </row>
    <row r="275" spans="1:2" x14ac:dyDescent="0.2">
      <c r="A275" s="463"/>
      <c r="B275" s="463"/>
    </row>
    <row r="276" spans="1:2" x14ac:dyDescent="0.2">
      <c r="A276" s="463"/>
      <c r="B276" s="463"/>
    </row>
    <row r="277" spans="1:2" x14ac:dyDescent="0.2">
      <c r="A277" s="463"/>
      <c r="B277" s="463"/>
    </row>
    <row r="278" spans="1:2" x14ac:dyDescent="0.2">
      <c r="A278" s="463"/>
      <c r="B278" s="463"/>
    </row>
    <row r="279" spans="1:2" x14ac:dyDescent="0.2">
      <c r="A279" s="463"/>
      <c r="B279" s="463"/>
    </row>
    <row r="280" spans="1:2" x14ac:dyDescent="0.2">
      <c r="A280" s="463"/>
      <c r="B280" s="463"/>
    </row>
    <row r="281" spans="1:2" x14ac:dyDescent="0.2">
      <c r="A281" s="463"/>
      <c r="B281" s="463"/>
    </row>
    <row r="282" spans="1:2" x14ac:dyDescent="0.2">
      <c r="A282" s="463"/>
      <c r="B282" s="463"/>
    </row>
    <row r="283" spans="1:2" x14ac:dyDescent="0.2">
      <c r="A283" s="463"/>
      <c r="B283" s="463"/>
    </row>
    <row r="284" spans="1:2" x14ac:dyDescent="0.2">
      <c r="A284" s="463"/>
      <c r="B284" s="463"/>
    </row>
    <row r="285" spans="1:2" x14ac:dyDescent="0.2">
      <c r="B285" s="463"/>
    </row>
  </sheetData>
  <mergeCells count="1">
    <mergeCell ref="A1:B1"/>
  </mergeCells>
  <hyperlinks>
    <hyperlink ref="B30" r:id="rId1" xr:uid="{D1B23234-5115-4579-BE8A-4C30D89BEAAA}"/>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F44F-D96E-4017-90FE-5E7B26CCB0D1}">
  <sheetPr codeName="Tabelle20">
    <tabColor indexed="53"/>
  </sheetPr>
  <dimension ref="A1:N84"/>
  <sheetViews>
    <sheetView zoomScale="70" zoomScaleNormal="70" workbookViewId="0"/>
  </sheetViews>
  <sheetFormatPr baseColWidth="10" defaultRowHeight="15" customHeight="1" x14ac:dyDescent="0.2"/>
  <cols>
    <col min="1" max="1" width="15.7109375" style="482" customWidth="1"/>
    <col min="2" max="4" width="15.7109375" customWidth="1"/>
    <col min="5" max="7" width="15.7109375" style="473" customWidth="1"/>
    <col min="8" max="8" width="15.7109375" customWidth="1"/>
    <col min="9" max="14" width="15.7109375" style="473" customWidth="1"/>
  </cols>
  <sheetData>
    <row r="1" spans="1:14" ht="15" customHeight="1" x14ac:dyDescent="0.2">
      <c r="A1"/>
      <c r="E1"/>
      <c r="F1"/>
      <c r="G1"/>
      <c r="I1"/>
      <c r="J1"/>
      <c r="K1"/>
      <c r="L1"/>
      <c r="M1"/>
      <c r="N1"/>
    </row>
    <row r="2" spans="1:14" ht="15" customHeight="1" x14ac:dyDescent="0.2">
      <c r="A2" s="414" t="s">
        <v>50</v>
      </c>
      <c r="E2"/>
      <c r="F2"/>
      <c r="G2"/>
      <c r="I2"/>
      <c r="J2"/>
      <c r="K2"/>
      <c r="L2"/>
      <c r="M2"/>
      <c r="N2"/>
    </row>
    <row r="3" spans="1:14" ht="15" customHeight="1" x14ac:dyDescent="0.2">
      <c r="A3"/>
      <c r="E3"/>
      <c r="F3"/>
      <c r="G3"/>
      <c r="I3"/>
      <c r="J3"/>
      <c r="K3"/>
      <c r="L3"/>
      <c r="M3"/>
      <c r="N3"/>
    </row>
    <row r="4" spans="1:14" ht="15" customHeight="1" x14ac:dyDescent="0.2">
      <c r="A4"/>
      <c r="B4" s="469" t="s">
        <v>469</v>
      </c>
      <c r="C4" s="469"/>
      <c r="D4" s="469" t="s">
        <v>470</v>
      </c>
      <c r="E4" s="469"/>
      <c r="F4" s="469" t="s">
        <v>471</v>
      </c>
      <c r="G4" s="469"/>
      <c r="H4" s="469" t="s">
        <v>472</v>
      </c>
      <c r="I4" s="469"/>
      <c r="J4" s="469" t="s">
        <v>473</v>
      </c>
      <c r="K4" s="469"/>
      <c r="L4" s="469"/>
      <c r="M4" s="469"/>
      <c r="N4" s="469"/>
    </row>
    <row r="5" spans="1:14" ht="15" customHeight="1" x14ac:dyDescent="0.2">
      <c r="A5"/>
      <c r="B5" t="s">
        <v>474</v>
      </c>
      <c r="C5" t="s">
        <v>475</v>
      </c>
      <c r="D5" t="s">
        <v>474</v>
      </c>
      <c r="E5" t="s">
        <v>475</v>
      </c>
      <c r="F5" t="s">
        <v>474</v>
      </c>
      <c r="G5" t="s">
        <v>475</v>
      </c>
      <c r="H5" t="s">
        <v>474</v>
      </c>
      <c r="I5" t="s">
        <v>475</v>
      </c>
      <c r="J5" t="s">
        <v>476</v>
      </c>
      <c r="K5" t="s">
        <v>477</v>
      </c>
      <c r="L5" t="s">
        <v>478</v>
      </c>
      <c r="M5" t="s">
        <v>479</v>
      </c>
      <c r="N5" t="s">
        <v>480</v>
      </c>
    </row>
    <row r="6" spans="1:14" ht="15" customHeight="1" x14ac:dyDescent="0.2">
      <c r="A6" s="470" t="s">
        <v>481</v>
      </c>
      <c r="B6" s="471">
        <f>'Tabelle 2.3'!J11</f>
        <v>1.4313654358764056</v>
      </c>
      <c r="C6" s="472">
        <f>'Tabelle 3.3'!J11</f>
        <v>1.1045091677906171</v>
      </c>
      <c r="D6" s="473">
        <f t="shared" ref="D6:E9" si="0">IF(OR(AND(B6&gt;=-50,B6&lt;=50),ISNUMBER(B6)=FALSE),B6,"")</f>
        <v>1.4313654358764056</v>
      </c>
      <c r="E6" s="473">
        <f t="shared" si="0"/>
        <v>1.1045091677906171</v>
      </c>
      <c r="F6" t="str">
        <f t="shared" ref="F6:G9" si="1">IF(ISNUMBER(B6)=FALSE,"",IF(B6&lt;-50,"&lt; -50",IF(B6&gt;50,"&gt; 50","")))</f>
        <v/>
      </c>
      <c r="G6" t="str">
        <f t="shared" si="1"/>
        <v/>
      </c>
      <c r="H6" s="473" t="str">
        <f t="shared" ref="H6:I9" si="2">IF(B6&lt;-50,0.75,IF(B6&gt;50,-0.75,""))</f>
        <v/>
      </c>
      <c r="I6" s="473" t="str">
        <f t="shared" si="2"/>
        <v/>
      </c>
      <c r="J6" t="e">
        <f>IF(OR(B6&lt;-50,B6&gt;50),N6,#N/A)</f>
        <v>#N/A</v>
      </c>
      <c r="K6" t="e">
        <f>IF(B6&lt;-50,-45,IF(B6&gt;50,45,#N/A))</f>
        <v>#N/A</v>
      </c>
      <c r="L6" t="e">
        <f>IF(OR(C6&lt;-50,C6&gt;50),N6,#N/A)</f>
        <v>#N/A</v>
      </c>
      <c r="M6" t="e">
        <f>IF(C6&lt;-50,-45,IF(C6&gt;50,45,#N/A))</f>
        <v>#N/A</v>
      </c>
      <c r="N6">
        <v>5</v>
      </c>
    </row>
    <row r="7" spans="1:14" ht="15" customHeight="1" x14ac:dyDescent="0.2">
      <c r="A7" s="470" t="s">
        <v>482</v>
      </c>
      <c r="B7" s="471">
        <f>'Tabelle 2.1'!J25</f>
        <v>4.2878384918655595E-2</v>
      </c>
      <c r="C7" s="472">
        <f>'Tabelle 3.1'!J23</f>
        <v>-0.15786518879440442</v>
      </c>
      <c r="D7" s="473">
        <f t="shared" si="0"/>
        <v>4.2878384918655595E-2</v>
      </c>
      <c r="E7" s="473">
        <f>IF(OR(AND(C7&gt;=-50,C7&lt;=50),ISNUMBER(C7)=FALSE),C7,"")</f>
        <v>-0.15786518879440442</v>
      </c>
      <c r="F7" t="str">
        <f t="shared" si="1"/>
        <v/>
      </c>
      <c r="G7" t="str">
        <f>IF(ISNUMBER(C7)=FALSE,"",IF(C7&lt;-50,"&lt; -50",IF(C7&gt;50,"&gt; 50","")))</f>
        <v/>
      </c>
      <c r="H7" s="473" t="str">
        <f t="shared" si="2"/>
        <v/>
      </c>
      <c r="I7" s="473" t="str">
        <f>IF(C7&lt;-50,0.75,IF(C7&gt;50,-0.75,""))</f>
        <v/>
      </c>
      <c r="J7" t="e">
        <f>IF(OR(B7&lt;-50,B7&gt;50),N7,#N/A)</f>
        <v>#N/A</v>
      </c>
      <c r="K7" t="e">
        <f>IF(B7&lt;-50,-45,IF(B7&gt;50,45,#N/A))</f>
        <v>#N/A</v>
      </c>
      <c r="L7" t="e">
        <f>IF(OR(C7&lt;-50,C7&gt;50),N7,#N/A)</f>
        <v>#N/A</v>
      </c>
      <c r="M7" t="e">
        <f>IF(C7&lt;-50,-45,IF(C7&gt;50,45,#N/A))</f>
        <v>#N/A</v>
      </c>
      <c r="N7">
        <v>15</v>
      </c>
    </row>
    <row r="8" spans="1:14" ht="15" customHeight="1" x14ac:dyDescent="0.2">
      <c r="A8" s="470" t="s">
        <v>483</v>
      </c>
      <c r="B8" s="471">
        <f>'Tabelle 2.1'!J38</f>
        <v>0.3396211717877754</v>
      </c>
      <c r="C8" s="472">
        <f>'Tabelle 3.1'!J34</f>
        <v>-0.12503604209716948</v>
      </c>
      <c r="D8" s="473">
        <f t="shared" si="0"/>
        <v>0.3396211717877754</v>
      </c>
      <c r="E8" s="473">
        <f>IF(OR(AND(C8&gt;=-50,C8&lt;=50),ISNUMBER(C8)=FALSE),C8,"")</f>
        <v>-0.12503604209716948</v>
      </c>
      <c r="F8" t="str">
        <f t="shared" si="1"/>
        <v/>
      </c>
      <c r="G8" t="str">
        <f>IF(ISNUMBER(C8)=FALSE,"",IF(C8&lt;-50,"&lt; -50",IF(C8&gt;50,"&gt; 50","")))</f>
        <v/>
      </c>
      <c r="H8" s="473" t="str">
        <f t="shared" si="2"/>
        <v/>
      </c>
      <c r="I8" s="473" t="str">
        <f>IF(C8&lt;-50,0.75,IF(C8&gt;50,-0.75,""))</f>
        <v/>
      </c>
      <c r="J8" t="e">
        <f>IF(OR(B8&lt;-50,B8&gt;50),N8,#N/A)</f>
        <v>#N/A</v>
      </c>
      <c r="K8" t="e">
        <f>IF(B8&lt;-50,-45,IF(B8&gt;50,45,#N/A))</f>
        <v>#N/A</v>
      </c>
      <c r="L8" t="e">
        <f>IF(OR(C8&lt;-50,C8&gt;50),N8,#N/A)</f>
        <v>#N/A</v>
      </c>
      <c r="M8" t="e">
        <f>IF(C8&lt;-50,-45,IF(C8&gt;50,45,#N/A))</f>
        <v>#N/A</v>
      </c>
      <c r="N8">
        <v>25</v>
      </c>
    </row>
    <row r="9" spans="1:14" ht="15" customHeight="1" x14ac:dyDescent="0.2">
      <c r="A9" s="470" t="s">
        <v>484</v>
      </c>
      <c r="B9" s="471">
        <f>'Tabelle 2.1'!J51</f>
        <v>0.22442957733794169</v>
      </c>
      <c r="C9" s="472">
        <f>'Tabelle 3.1'!J45</f>
        <v>2.1965989172106244E-2</v>
      </c>
      <c r="D9" s="473">
        <f t="shared" si="0"/>
        <v>0.22442957733794169</v>
      </c>
      <c r="E9" s="473">
        <f t="shared" si="0"/>
        <v>2.1965989172106244E-2</v>
      </c>
      <c r="F9" t="str">
        <f t="shared" si="1"/>
        <v/>
      </c>
      <c r="G9" t="str">
        <f t="shared" si="1"/>
        <v/>
      </c>
      <c r="H9" s="473" t="str">
        <f t="shared" si="2"/>
        <v/>
      </c>
      <c r="I9" s="473"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4" t="s">
        <v>485</v>
      </c>
      <c r="B12" s="469" t="s">
        <v>469</v>
      </c>
      <c r="C12" s="469"/>
      <c r="D12" s="469" t="s">
        <v>470</v>
      </c>
      <c r="E12" s="469"/>
      <c r="F12" s="469" t="s">
        <v>471</v>
      </c>
      <c r="G12" s="469"/>
      <c r="H12" s="469" t="s">
        <v>472</v>
      </c>
      <c r="I12" s="469"/>
      <c r="J12" s="469" t="s">
        <v>473</v>
      </c>
      <c r="K12" s="469"/>
      <c r="L12" s="469"/>
      <c r="M12" s="469"/>
      <c r="N12" s="469"/>
    </row>
    <row r="13" spans="1:14" ht="15" customHeight="1" x14ac:dyDescent="0.2">
      <c r="A13" s="474"/>
      <c r="B13" t="s">
        <v>474</v>
      </c>
      <c r="C13" t="s">
        <v>475</v>
      </c>
      <c r="D13" t="s">
        <v>474</v>
      </c>
      <c r="E13" t="s">
        <v>475</v>
      </c>
      <c r="F13" t="s">
        <v>474</v>
      </c>
      <c r="G13" t="s">
        <v>475</v>
      </c>
      <c r="H13" t="s">
        <v>474</v>
      </c>
      <c r="I13" t="s">
        <v>475</v>
      </c>
      <c r="J13" t="s">
        <v>476</v>
      </c>
      <c r="K13" t="s">
        <v>477</v>
      </c>
      <c r="L13" t="s">
        <v>478</v>
      </c>
      <c r="M13" t="s">
        <v>479</v>
      </c>
      <c r="N13" t="s">
        <v>480</v>
      </c>
    </row>
    <row r="14" spans="1:14" ht="15" customHeight="1" x14ac:dyDescent="0.2">
      <c r="A14">
        <v>1</v>
      </c>
      <c r="B14" s="471">
        <f>'Tabelle 2.3'!J11</f>
        <v>1.4313654358764056</v>
      </c>
      <c r="C14" s="472">
        <f>'Tabelle 3.3'!J11</f>
        <v>1.1045091677906171</v>
      </c>
      <c r="D14" s="473">
        <f>IF(OR(AND(B14&gt;=-50,B14&lt;=50),ISNUMBER(B14)=FALSE),B14,"")</f>
        <v>1.4313654358764056</v>
      </c>
      <c r="E14" s="473">
        <f>IF(OR(AND(C14&gt;=-50,C14&lt;=50),ISNUMBER(C14)=FALSE),C14,"")</f>
        <v>1.1045091677906171</v>
      </c>
      <c r="F14" t="str">
        <f>IF(ISNUMBER(B14)=FALSE,"",IF(B14&lt;-50,"&lt; -50",IF(B14&gt;50,"&gt; 50","")))</f>
        <v/>
      </c>
      <c r="G14" t="str">
        <f>IF(ISNUMBER(C14)=FALSE,"",IF(C14&lt;-50,"&lt; -50",IF(C14&gt;50,"&gt; 50","")))</f>
        <v/>
      </c>
      <c r="H14" s="473" t="str">
        <f>IF(B14&lt;-50,0.75,IF(B14&gt;50,-0.75,""))</f>
        <v/>
      </c>
      <c r="I14" s="473"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1">
        <f>'Tabelle 2.3'!J12</f>
        <v>4.8192771084337354</v>
      </c>
      <c r="C15" s="472">
        <f>'Tabelle 3.3'!J12</f>
        <v>31.632653061224488</v>
      </c>
      <c r="D15" s="473">
        <f t="shared" ref="D15:E46" si="3">IF(OR(AND(B15&gt;=-50,B15&lt;=50),ISNUMBER(B15)=FALSE),B15,"")</f>
        <v>4.8192771084337354</v>
      </c>
      <c r="E15" s="473">
        <f t="shared" si="3"/>
        <v>31.632653061224488</v>
      </c>
      <c r="F15" t="str">
        <f t="shared" ref="F15:G46" si="4">IF(ISNUMBER(B15)=FALSE,"",IF(B15&lt;-50,"&lt; -50",IF(B15&gt;50,"&gt; 50","")))</f>
        <v/>
      </c>
      <c r="G15" t="str">
        <f t="shared" si="4"/>
        <v/>
      </c>
      <c r="H15" s="473" t="str">
        <f t="shared" ref="H15:I46" si="5">IF(B15&lt;-50,0.75,IF(B15&gt;50,-0.75,""))</f>
        <v/>
      </c>
      <c r="I15" s="473"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1">
        <f>'Tabelle 2.3'!J13</f>
        <v>4.0369088811995386</v>
      </c>
      <c r="C16" s="472">
        <f>'Tabelle 3.3'!J13</f>
        <v>-20.930232558139537</v>
      </c>
      <c r="D16" s="473">
        <f t="shared" si="3"/>
        <v>4.0369088811995386</v>
      </c>
      <c r="E16" s="473">
        <f t="shared" si="3"/>
        <v>-20.930232558139537</v>
      </c>
      <c r="F16" t="str">
        <f t="shared" si="4"/>
        <v/>
      </c>
      <c r="G16" t="str">
        <f t="shared" si="4"/>
        <v/>
      </c>
      <c r="H16" s="473" t="str">
        <f t="shared" si="5"/>
        <v/>
      </c>
      <c r="I16" s="473" t="str">
        <f t="shared" si="5"/>
        <v/>
      </c>
      <c r="J16" t="e">
        <f t="shared" si="6"/>
        <v>#N/A</v>
      </c>
      <c r="K16" t="e">
        <f t="shared" si="7"/>
        <v>#N/A</v>
      </c>
      <c r="L16" t="e">
        <f t="shared" si="8"/>
        <v>#N/A</v>
      </c>
      <c r="M16" t="e">
        <f t="shared" si="9"/>
        <v>#N/A</v>
      </c>
      <c r="N16">
        <v>25</v>
      </c>
    </row>
    <row r="17" spans="1:14" ht="15" customHeight="1" x14ac:dyDescent="0.2">
      <c r="A17">
        <v>4</v>
      </c>
      <c r="B17" s="471">
        <f>'Tabelle 2.3'!J14</f>
        <v>-1.863865719287406</v>
      </c>
      <c r="C17" s="472">
        <f>'Tabelle 3.3'!J14</f>
        <v>1.4223194748358863</v>
      </c>
      <c r="D17" s="473">
        <f t="shared" si="3"/>
        <v>-1.863865719287406</v>
      </c>
      <c r="E17" s="473">
        <f t="shared" si="3"/>
        <v>1.4223194748358863</v>
      </c>
      <c r="F17" t="str">
        <f t="shared" si="4"/>
        <v/>
      </c>
      <c r="G17" t="str">
        <f t="shared" si="4"/>
        <v/>
      </c>
      <c r="H17" s="473" t="str">
        <f t="shared" si="5"/>
        <v/>
      </c>
      <c r="I17" s="473" t="str">
        <f t="shared" si="5"/>
        <v/>
      </c>
      <c r="J17" t="e">
        <f t="shared" si="6"/>
        <v>#N/A</v>
      </c>
      <c r="K17" t="e">
        <f t="shared" si="7"/>
        <v>#N/A</v>
      </c>
      <c r="L17" t="e">
        <f t="shared" si="8"/>
        <v>#N/A</v>
      </c>
      <c r="M17" t="e">
        <f t="shared" si="9"/>
        <v>#N/A</v>
      </c>
      <c r="N17">
        <v>36</v>
      </c>
    </row>
    <row r="18" spans="1:14" ht="15" customHeight="1" x14ac:dyDescent="0.2">
      <c r="A18">
        <v>5</v>
      </c>
      <c r="B18" s="471">
        <f>'Tabelle 2.3'!J15</f>
        <v>-3.4626865671641789</v>
      </c>
      <c r="C18" s="472">
        <f>'Tabelle 3.3'!J15</f>
        <v>3.283582089552239</v>
      </c>
      <c r="D18" s="473">
        <f t="shared" si="3"/>
        <v>-3.4626865671641789</v>
      </c>
      <c r="E18" s="473">
        <f t="shared" si="3"/>
        <v>3.283582089552239</v>
      </c>
      <c r="F18" t="str">
        <f t="shared" si="4"/>
        <v/>
      </c>
      <c r="G18" t="str">
        <f t="shared" si="4"/>
        <v/>
      </c>
      <c r="H18" s="473" t="str">
        <f t="shared" si="5"/>
        <v/>
      </c>
      <c r="I18" s="473" t="str">
        <f t="shared" si="5"/>
        <v/>
      </c>
      <c r="J18" t="e">
        <f t="shared" si="6"/>
        <v>#N/A</v>
      </c>
      <c r="K18" t="e">
        <f t="shared" si="7"/>
        <v>#N/A</v>
      </c>
      <c r="L18" t="e">
        <f t="shared" si="8"/>
        <v>#N/A</v>
      </c>
      <c r="M18" t="e">
        <f t="shared" si="9"/>
        <v>#N/A</v>
      </c>
      <c r="N18">
        <v>46</v>
      </c>
    </row>
    <row r="19" spans="1:14" ht="15" customHeight="1" x14ac:dyDescent="0.2">
      <c r="A19">
        <v>6</v>
      </c>
      <c r="B19" s="471">
        <f>'Tabelle 2.3'!J16</f>
        <v>-3.6581310276022614</v>
      </c>
      <c r="C19" s="472">
        <f>'Tabelle 3.3'!J16</f>
        <v>-5.1020408163265305</v>
      </c>
      <c r="D19" s="473">
        <f t="shared" si="3"/>
        <v>-3.6581310276022614</v>
      </c>
      <c r="E19" s="473">
        <f t="shared" si="3"/>
        <v>-5.1020408163265305</v>
      </c>
      <c r="F19" t="str">
        <f t="shared" si="4"/>
        <v/>
      </c>
      <c r="G19" t="str">
        <f t="shared" si="4"/>
        <v/>
      </c>
      <c r="H19" s="473" t="str">
        <f t="shared" si="5"/>
        <v/>
      </c>
      <c r="I19" s="473" t="str">
        <f t="shared" si="5"/>
        <v/>
      </c>
      <c r="J19" t="e">
        <f t="shared" si="6"/>
        <v>#N/A</v>
      </c>
      <c r="K19" t="e">
        <f t="shared" si="7"/>
        <v>#N/A</v>
      </c>
      <c r="L19" t="e">
        <f t="shared" si="8"/>
        <v>#N/A</v>
      </c>
      <c r="M19" t="e">
        <f t="shared" si="9"/>
        <v>#N/A</v>
      </c>
      <c r="N19">
        <v>56</v>
      </c>
    </row>
    <row r="20" spans="1:14" ht="15" customHeight="1" x14ac:dyDescent="0.2">
      <c r="A20">
        <v>7</v>
      </c>
      <c r="B20" s="471">
        <f>'Tabelle 2.3'!J17</f>
        <v>-0.25850069596341219</v>
      </c>
      <c r="C20" s="472">
        <f>'Tabelle 3.3'!J17</f>
        <v>2.0833333333333335</v>
      </c>
      <c r="D20" s="473">
        <f t="shared" si="3"/>
        <v>-0.25850069596341219</v>
      </c>
      <c r="E20" s="473">
        <f t="shared" si="3"/>
        <v>2.0833333333333335</v>
      </c>
      <c r="F20" t="str">
        <f t="shared" si="4"/>
        <v/>
      </c>
      <c r="G20" t="str">
        <f t="shared" si="4"/>
        <v/>
      </c>
      <c r="H20" s="473" t="str">
        <f t="shared" si="5"/>
        <v/>
      </c>
      <c r="I20" s="473" t="str">
        <f t="shared" si="5"/>
        <v/>
      </c>
      <c r="J20" t="e">
        <f t="shared" si="6"/>
        <v>#N/A</v>
      </c>
      <c r="K20" t="e">
        <f t="shared" si="7"/>
        <v>#N/A</v>
      </c>
      <c r="L20" t="e">
        <f t="shared" si="8"/>
        <v>#N/A</v>
      </c>
      <c r="M20" t="e">
        <f t="shared" si="9"/>
        <v>#N/A</v>
      </c>
      <c r="N20">
        <v>67</v>
      </c>
    </row>
    <row r="21" spans="1:14" ht="15" customHeight="1" x14ac:dyDescent="0.2">
      <c r="A21">
        <v>8</v>
      </c>
      <c r="B21" s="471">
        <f>'Tabelle 2.3'!J18</f>
        <v>-9.3488246419886512</v>
      </c>
      <c r="C21" s="472">
        <f>'Tabelle 3.3'!J18</f>
        <v>4.3643263757115749</v>
      </c>
      <c r="D21" s="473">
        <f t="shared" si="3"/>
        <v>-9.3488246419886512</v>
      </c>
      <c r="E21" s="473">
        <f t="shared" si="3"/>
        <v>4.3643263757115749</v>
      </c>
      <c r="F21" t="str">
        <f t="shared" si="4"/>
        <v/>
      </c>
      <c r="G21" t="str">
        <f t="shared" si="4"/>
        <v/>
      </c>
      <c r="H21" s="473" t="str">
        <f t="shared" si="5"/>
        <v/>
      </c>
      <c r="I21" s="473" t="str">
        <f t="shared" si="5"/>
        <v/>
      </c>
      <c r="J21" t="e">
        <f t="shared" si="6"/>
        <v>#N/A</v>
      </c>
      <c r="K21" t="e">
        <f t="shared" si="7"/>
        <v>#N/A</v>
      </c>
      <c r="L21" t="e">
        <f t="shared" si="8"/>
        <v>#N/A</v>
      </c>
      <c r="M21" t="e">
        <f t="shared" si="9"/>
        <v>#N/A</v>
      </c>
      <c r="N21">
        <v>77</v>
      </c>
    </row>
    <row r="22" spans="1:14" ht="15" customHeight="1" x14ac:dyDescent="0.2">
      <c r="A22">
        <v>9</v>
      </c>
      <c r="B22" s="471">
        <f>'Tabelle 2.3'!J19</f>
        <v>-1.9942294636795654</v>
      </c>
      <c r="C22" s="472">
        <f>'Tabelle 3.3'!J19</f>
        <v>-2.08955223880597</v>
      </c>
      <c r="D22" s="473">
        <f t="shared" si="3"/>
        <v>-1.9942294636795654</v>
      </c>
      <c r="E22" s="473">
        <f t="shared" si="3"/>
        <v>-2.08955223880597</v>
      </c>
      <c r="F22" t="str">
        <f t="shared" si="4"/>
        <v/>
      </c>
      <c r="G22" t="str">
        <f t="shared" si="4"/>
        <v/>
      </c>
      <c r="H22" s="473" t="str">
        <f t="shared" si="5"/>
        <v/>
      </c>
      <c r="I22" s="473" t="str">
        <f t="shared" si="5"/>
        <v/>
      </c>
      <c r="J22" t="e">
        <f t="shared" si="6"/>
        <v>#N/A</v>
      </c>
      <c r="K22" t="e">
        <f t="shared" si="7"/>
        <v>#N/A</v>
      </c>
      <c r="L22" t="e">
        <f t="shared" si="8"/>
        <v>#N/A</v>
      </c>
      <c r="M22" t="e">
        <f t="shared" si="9"/>
        <v>#N/A</v>
      </c>
      <c r="N22">
        <v>87</v>
      </c>
    </row>
    <row r="23" spans="1:14" ht="15" customHeight="1" x14ac:dyDescent="0.2">
      <c r="A23">
        <v>10</v>
      </c>
      <c r="B23" s="471">
        <f>'Tabelle 2.3'!J20</f>
        <v>5.7308970099667773</v>
      </c>
      <c r="C23" s="472">
        <f>'Tabelle 3.3'!J20</f>
        <v>-5.445227418321589</v>
      </c>
      <c r="D23" s="473">
        <f t="shared" si="3"/>
        <v>5.7308970099667773</v>
      </c>
      <c r="E23" s="473">
        <f t="shared" si="3"/>
        <v>-5.445227418321589</v>
      </c>
      <c r="F23" t="str">
        <f t="shared" si="4"/>
        <v/>
      </c>
      <c r="G23" t="str">
        <f t="shared" si="4"/>
        <v/>
      </c>
      <c r="H23" s="473" t="str">
        <f t="shared" si="5"/>
        <v/>
      </c>
      <c r="I23" s="473" t="str">
        <f t="shared" si="5"/>
        <v/>
      </c>
      <c r="J23" t="e">
        <f t="shared" si="6"/>
        <v>#N/A</v>
      </c>
      <c r="K23" t="e">
        <f t="shared" si="7"/>
        <v>#N/A</v>
      </c>
      <c r="L23" t="e">
        <f t="shared" si="8"/>
        <v>#N/A</v>
      </c>
      <c r="M23" t="e">
        <f t="shared" si="9"/>
        <v>#N/A</v>
      </c>
      <c r="N23">
        <v>98</v>
      </c>
    </row>
    <row r="24" spans="1:14" ht="15" customHeight="1" x14ac:dyDescent="0.2">
      <c r="A24">
        <v>11</v>
      </c>
      <c r="B24" s="471">
        <f>'Tabelle 2.3'!J21</f>
        <v>3.0849673202614381</v>
      </c>
      <c r="C24" s="472">
        <f>'Tabelle 3.3'!J21</f>
        <v>2.3459061637534497</v>
      </c>
      <c r="D24" s="473">
        <f t="shared" si="3"/>
        <v>3.0849673202614381</v>
      </c>
      <c r="E24" s="473">
        <f t="shared" si="3"/>
        <v>2.3459061637534497</v>
      </c>
      <c r="F24" t="str">
        <f t="shared" si="4"/>
        <v/>
      </c>
      <c r="G24" t="str">
        <f t="shared" si="4"/>
        <v/>
      </c>
      <c r="H24" s="473" t="str">
        <f t="shared" si="5"/>
        <v/>
      </c>
      <c r="I24" s="473" t="str">
        <f t="shared" si="5"/>
        <v/>
      </c>
      <c r="J24" t="e">
        <f t="shared" si="6"/>
        <v>#N/A</v>
      </c>
      <c r="K24" t="e">
        <f t="shared" si="7"/>
        <v>#N/A</v>
      </c>
      <c r="L24" t="e">
        <f t="shared" si="8"/>
        <v>#N/A</v>
      </c>
      <c r="M24" t="e">
        <f t="shared" si="9"/>
        <v>#N/A</v>
      </c>
      <c r="N24">
        <v>108</v>
      </c>
    </row>
    <row r="25" spans="1:14" ht="15" customHeight="1" x14ac:dyDescent="0.2">
      <c r="A25">
        <v>12</v>
      </c>
      <c r="B25" s="471">
        <f>'Tabelle 2.3'!J22</f>
        <v>-2.9472843450479234</v>
      </c>
      <c r="C25" s="472">
        <f>'Tabelle 3.3'!J22</f>
        <v>-4.852320675105485</v>
      </c>
      <c r="D25" s="473">
        <f t="shared" si="3"/>
        <v>-2.9472843450479234</v>
      </c>
      <c r="E25" s="473">
        <f t="shared" si="3"/>
        <v>-4.852320675105485</v>
      </c>
      <c r="F25" t="str">
        <f t="shared" si="4"/>
        <v/>
      </c>
      <c r="G25" t="str">
        <f t="shared" si="4"/>
        <v/>
      </c>
      <c r="H25" s="473" t="str">
        <f t="shared" si="5"/>
        <v/>
      </c>
      <c r="I25" s="473" t="str">
        <f t="shared" si="5"/>
        <v/>
      </c>
      <c r="J25" t="e">
        <f t="shared" si="6"/>
        <v>#N/A</v>
      </c>
      <c r="K25" t="e">
        <f t="shared" si="7"/>
        <v>#N/A</v>
      </c>
      <c r="L25" t="e">
        <f t="shared" si="8"/>
        <v>#N/A</v>
      </c>
      <c r="M25" t="e">
        <f t="shared" si="9"/>
        <v>#N/A</v>
      </c>
      <c r="N25">
        <v>118</v>
      </c>
    </row>
    <row r="26" spans="1:14" ht="15" customHeight="1" x14ac:dyDescent="0.2">
      <c r="A26">
        <v>13</v>
      </c>
      <c r="B26" s="471">
        <f>'Tabelle 2.3'!J23</f>
        <v>3.8146167557932262</v>
      </c>
      <c r="C26" s="472">
        <f>'Tabelle 3.3'!J23</f>
        <v>4.2452830188679247</v>
      </c>
      <c r="D26" s="473">
        <f t="shared" si="3"/>
        <v>3.8146167557932262</v>
      </c>
      <c r="E26" s="473">
        <f t="shared" si="3"/>
        <v>4.2452830188679247</v>
      </c>
      <c r="F26" t="str">
        <f t="shared" si="4"/>
        <v/>
      </c>
      <c r="G26" t="str">
        <f t="shared" si="4"/>
        <v/>
      </c>
      <c r="H26" s="473" t="str">
        <f t="shared" si="5"/>
        <v/>
      </c>
      <c r="I26" s="473" t="str">
        <f t="shared" si="5"/>
        <v/>
      </c>
      <c r="J26" t="e">
        <f t="shared" si="6"/>
        <v>#N/A</v>
      </c>
      <c r="K26" t="e">
        <f t="shared" si="7"/>
        <v>#N/A</v>
      </c>
      <c r="L26" t="e">
        <f t="shared" si="8"/>
        <v>#N/A</v>
      </c>
      <c r="M26" t="e">
        <f t="shared" si="9"/>
        <v>#N/A</v>
      </c>
      <c r="N26">
        <v>129</v>
      </c>
    </row>
    <row r="27" spans="1:14" ht="15" customHeight="1" x14ac:dyDescent="0.2">
      <c r="A27">
        <v>14</v>
      </c>
      <c r="B27" s="471">
        <f>'Tabelle 2.3'!J24</f>
        <v>3.8872541427907699</v>
      </c>
      <c r="C27" s="472">
        <f>'Tabelle 3.3'!J24</f>
        <v>-2.6629935720844813</v>
      </c>
      <c r="D27" s="473">
        <f t="shared" si="3"/>
        <v>3.8872541427907699</v>
      </c>
      <c r="E27" s="473">
        <f t="shared" si="3"/>
        <v>-2.6629935720844813</v>
      </c>
      <c r="F27" t="str">
        <f t="shared" si="4"/>
        <v/>
      </c>
      <c r="G27" t="str">
        <f t="shared" si="4"/>
        <v/>
      </c>
      <c r="H27" s="473" t="str">
        <f t="shared" si="5"/>
        <v/>
      </c>
      <c r="I27" s="473" t="str">
        <f t="shared" si="5"/>
        <v/>
      </c>
      <c r="J27" t="e">
        <f t="shared" si="6"/>
        <v>#N/A</v>
      </c>
      <c r="K27" t="e">
        <f t="shared" si="7"/>
        <v>#N/A</v>
      </c>
      <c r="L27" t="e">
        <f t="shared" si="8"/>
        <v>#N/A</v>
      </c>
      <c r="M27" t="e">
        <f t="shared" si="9"/>
        <v>#N/A</v>
      </c>
      <c r="N27">
        <v>139</v>
      </c>
    </row>
    <row r="28" spans="1:14" ht="15" customHeight="1" x14ac:dyDescent="0.2">
      <c r="A28">
        <v>15</v>
      </c>
      <c r="B28" s="471">
        <f>'Tabelle 2.3'!J25</f>
        <v>2.1528680826470161</v>
      </c>
      <c r="C28" s="472">
        <f>'Tabelle 3.3'!J25</f>
        <v>-0.9739239710964499</v>
      </c>
      <c r="D28" s="473">
        <f t="shared" si="3"/>
        <v>2.1528680826470161</v>
      </c>
      <c r="E28" s="473">
        <f t="shared" si="3"/>
        <v>-0.9739239710964499</v>
      </c>
      <c r="F28" t="str">
        <f t="shared" si="4"/>
        <v/>
      </c>
      <c r="G28" t="str">
        <f t="shared" si="4"/>
        <v/>
      </c>
      <c r="H28" s="473" t="str">
        <f t="shared" si="5"/>
        <v/>
      </c>
      <c r="I28" s="473" t="str">
        <f t="shared" si="5"/>
        <v/>
      </c>
      <c r="J28" t="e">
        <f t="shared" si="6"/>
        <v>#N/A</v>
      </c>
      <c r="K28" t="e">
        <f t="shared" si="7"/>
        <v>#N/A</v>
      </c>
      <c r="L28" t="e">
        <f t="shared" si="8"/>
        <v>#N/A</v>
      </c>
      <c r="M28" t="e">
        <f t="shared" si="9"/>
        <v>#N/A</v>
      </c>
      <c r="N28">
        <v>149</v>
      </c>
    </row>
    <row r="29" spans="1:14" ht="15" customHeight="1" x14ac:dyDescent="0.2">
      <c r="A29">
        <v>16</v>
      </c>
      <c r="B29" s="471">
        <f>'Tabelle 2.3'!J26</f>
        <v>3.069254984260231</v>
      </c>
      <c r="C29" s="472">
        <f>'Tabelle 3.3'!J26</f>
        <v>4.0061045402518127</v>
      </c>
      <c r="D29" s="473">
        <f t="shared" si="3"/>
        <v>3.069254984260231</v>
      </c>
      <c r="E29" s="473">
        <f t="shared" si="3"/>
        <v>4.0061045402518127</v>
      </c>
      <c r="F29" t="str">
        <f t="shared" si="4"/>
        <v/>
      </c>
      <c r="G29" t="str">
        <f t="shared" si="4"/>
        <v/>
      </c>
      <c r="H29" s="473" t="str">
        <f t="shared" si="5"/>
        <v/>
      </c>
      <c r="I29" s="473" t="str">
        <f t="shared" si="5"/>
        <v/>
      </c>
      <c r="J29" t="e">
        <f t="shared" si="6"/>
        <v>#N/A</v>
      </c>
      <c r="K29" t="e">
        <f t="shared" si="7"/>
        <v>#N/A</v>
      </c>
      <c r="L29" t="e">
        <f t="shared" si="8"/>
        <v>#N/A</v>
      </c>
      <c r="M29" t="e">
        <f t="shared" si="9"/>
        <v>#N/A</v>
      </c>
      <c r="N29">
        <v>160</v>
      </c>
    </row>
    <row r="30" spans="1:14" ht="15" customHeight="1" x14ac:dyDescent="0.2">
      <c r="A30">
        <v>17</v>
      </c>
      <c r="B30" s="471">
        <f>'Tabelle 2.3'!J27</f>
        <v>1.0292698616918623</v>
      </c>
      <c r="C30" s="472">
        <f>'Tabelle 3.3'!J27</f>
        <v>-24.199288256227756</v>
      </c>
      <c r="D30" s="473">
        <f t="shared" si="3"/>
        <v>1.0292698616918623</v>
      </c>
      <c r="E30" s="473">
        <f t="shared" si="3"/>
        <v>-24.199288256227756</v>
      </c>
      <c r="F30" t="str">
        <f t="shared" si="4"/>
        <v/>
      </c>
      <c r="G30" t="str">
        <f t="shared" si="4"/>
        <v/>
      </c>
      <c r="H30" s="473" t="str">
        <f t="shared" si="5"/>
        <v/>
      </c>
      <c r="I30" s="473" t="str">
        <f t="shared" si="5"/>
        <v/>
      </c>
      <c r="J30" t="e">
        <f t="shared" si="6"/>
        <v>#N/A</v>
      </c>
      <c r="K30" t="e">
        <f t="shared" si="7"/>
        <v>#N/A</v>
      </c>
      <c r="L30" t="e">
        <f t="shared" si="8"/>
        <v>#N/A</v>
      </c>
      <c r="M30" t="e">
        <f t="shared" si="9"/>
        <v>#N/A</v>
      </c>
      <c r="N30">
        <v>170</v>
      </c>
    </row>
    <row r="31" spans="1:14" ht="15" customHeight="1" x14ac:dyDescent="0.2">
      <c r="A31">
        <v>18</v>
      </c>
      <c r="B31" s="471">
        <f>'Tabelle 2.3'!J28</f>
        <v>2.4545998802634204</v>
      </c>
      <c r="C31" s="472">
        <f>'Tabelle 3.3'!J28</f>
        <v>12.828947368421053</v>
      </c>
      <c r="D31" s="473">
        <f t="shared" si="3"/>
        <v>2.4545998802634204</v>
      </c>
      <c r="E31" s="473">
        <f t="shared" si="3"/>
        <v>12.828947368421053</v>
      </c>
      <c r="F31" t="str">
        <f t="shared" si="4"/>
        <v/>
      </c>
      <c r="G31" t="str">
        <f t="shared" si="4"/>
        <v/>
      </c>
      <c r="H31" s="473" t="str">
        <f t="shared" si="5"/>
        <v/>
      </c>
      <c r="I31" s="473" t="str">
        <f t="shared" si="5"/>
        <v/>
      </c>
      <c r="J31" t="e">
        <f t="shared" si="6"/>
        <v>#N/A</v>
      </c>
      <c r="K31" t="e">
        <f t="shared" si="7"/>
        <v>#N/A</v>
      </c>
      <c r="L31" t="e">
        <f t="shared" si="8"/>
        <v>#N/A</v>
      </c>
      <c r="M31" t="e">
        <f t="shared" si="9"/>
        <v>#N/A</v>
      </c>
      <c r="N31">
        <v>180</v>
      </c>
    </row>
    <row r="32" spans="1:14" ht="15" customHeight="1" x14ac:dyDescent="0.2">
      <c r="A32">
        <v>19</v>
      </c>
      <c r="B32" s="471">
        <f>'Tabelle 2.3'!J29</f>
        <v>7.3866879780796895</v>
      </c>
      <c r="C32" s="472">
        <f>'Tabelle 3.3'!J29</f>
        <v>10.519724483406387</v>
      </c>
      <c r="D32" s="473">
        <f t="shared" si="3"/>
        <v>7.3866879780796895</v>
      </c>
      <c r="E32" s="473">
        <f t="shared" si="3"/>
        <v>10.519724483406387</v>
      </c>
      <c r="F32" t="str">
        <f t="shared" si="4"/>
        <v/>
      </c>
      <c r="G32" t="str">
        <f t="shared" si="4"/>
        <v/>
      </c>
      <c r="H32" s="473" t="str">
        <f t="shared" si="5"/>
        <v/>
      </c>
      <c r="I32" s="473" t="str">
        <f t="shared" si="5"/>
        <v/>
      </c>
      <c r="J32" t="e">
        <f t="shared" si="6"/>
        <v>#N/A</v>
      </c>
      <c r="K32" t="e">
        <f t="shared" si="7"/>
        <v>#N/A</v>
      </c>
      <c r="L32" t="e">
        <f t="shared" si="8"/>
        <v>#N/A</v>
      </c>
      <c r="M32" t="e">
        <f t="shared" si="9"/>
        <v>#N/A</v>
      </c>
      <c r="N32">
        <v>191</v>
      </c>
    </row>
    <row r="33" spans="1:14" ht="15" customHeight="1" x14ac:dyDescent="0.2">
      <c r="A33">
        <v>20</v>
      </c>
      <c r="B33" s="471">
        <f>'Tabelle 2.3'!J30</f>
        <v>1.9143117593436645</v>
      </c>
      <c r="C33" s="472">
        <f>'Tabelle 3.3'!J30</f>
        <v>5.0443906376109764</v>
      </c>
      <c r="D33" s="473">
        <f t="shared" si="3"/>
        <v>1.9143117593436645</v>
      </c>
      <c r="E33" s="473">
        <f t="shared" si="3"/>
        <v>5.0443906376109764</v>
      </c>
      <c r="F33" t="str">
        <f t="shared" si="4"/>
        <v/>
      </c>
      <c r="G33" t="str">
        <f t="shared" si="4"/>
        <v/>
      </c>
      <c r="H33" s="473" t="str">
        <f t="shared" si="5"/>
        <v/>
      </c>
      <c r="I33" s="473" t="str">
        <f t="shared" si="5"/>
        <v/>
      </c>
      <c r="J33" t="e">
        <f t="shared" si="6"/>
        <v>#N/A</v>
      </c>
      <c r="K33" t="e">
        <f t="shared" si="7"/>
        <v>#N/A</v>
      </c>
      <c r="L33" t="e">
        <f t="shared" si="8"/>
        <v>#N/A</v>
      </c>
      <c r="M33" t="e">
        <f t="shared" si="9"/>
        <v>#N/A</v>
      </c>
      <c r="N33">
        <v>201</v>
      </c>
    </row>
    <row r="34" spans="1:14" ht="15" customHeight="1" x14ac:dyDescent="0.2">
      <c r="A34">
        <v>21</v>
      </c>
      <c r="B34" s="471">
        <f>'Tabelle 2.3'!J31</f>
        <v>0.47656870532168388</v>
      </c>
      <c r="C34" s="472">
        <f>'Tabelle 3.3'!J31</f>
        <v>-0.11198208286674133</v>
      </c>
      <c r="D34" s="473">
        <f t="shared" si="3"/>
        <v>0.47656870532168388</v>
      </c>
      <c r="E34" s="473">
        <f t="shared" si="3"/>
        <v>-0.11198208286674133</v>
      </c>
      <c r="F34" t="str">
        <f t="shared" si="4"/>
        <v/>
      </c>
      <c r="G34" t="str">
        <f t="shared" si="4"/>
        <v/>
      </c>
      <c r="H34" s="473" t="str">
        <f t="shared" si="5"/>
        <v/>
      </c>
      <c r="I34" s="473" t="str">
        <f t="shared" si="5"/>
        <v/>
      </c>
      <c r="J34" t="e">
        <f t="shared" si="6"/>
        <v>#N/A</v>
      </c>
      <c r="K34" t="e">
        <f t="shared" si="7"/>
        <v>#N/A</v>
      </c>
      <c r="L34" t="e">
        <f t="shared" si="8"/>
        <v>#N/A</v>
      </c>
      <c r="M34" t="e">
        <f t="shared" si="9"/>
        <v>#N/A</v>
      </c>
      <c r="N34">
        <v>211</v>
      </c>
    </row>
    <row r="35" spans="1:14" ht="15" customHeight="1" x14ac:dyDescent="0.2">
      <c r="A35">
        <v>22</v>
      </c>
      <c r="B35" s="471">
        <f>'Tabelle 2.3'!J32</f>
        <v>2.7747192248403434</v>
      </c>
      <c r="C35" s="472">
        <f>'Tabelle 3.3'!J32</f>
        <v>1.3275175421960934</v>
      </c>
      <c r="D35" s="473">
        <f t="shared" si="3"/>
        <v>2.7747192248403434</v>
      </c>
      <c r="E35" s="473">
        <f t="shared" si="3"/>
        <v>1.3275175421960934</v>
      </c>
      <c r="F35" t="str">
        <f t="shared" si="4"/>
        <v/>
      </c>
      <c r="G35" t="str">
        <f t="shared" si="4"/>
        <v/>
      </c>
      <c r="H35" s="473" t="str">
        <f t="shared" si="5"/>
        <v/>
      </c>
      <c r="I35" s="473" t="str">
        <f t="shared" si="5"/>
        <v/>
      </c>
      <c r="J35" t="e">
        <f t="shared" si="6"/>
        <v>#N/A</v>
      </c>
      <c r="K35" t="e">
        <f t="shared" si="7"/>
        <v>#N/A</v>
      </c>
      <c r="L35" t="e">
        <f t="shared" si="8"/>
        <v>#N/A</v>
      </c>
      <c r="M35" t="e">
        <f t="shared" si="9"/>
        <v>#N/A</v>
      </c>
      <c r="N35">
        <v>222</v>
      </c>
    </row>
    <row r="36" spans="1:14" ht="15" customHeight="1" x14ac:dyDescent="0.2">
      <c r="A36">
        <v>23</v>
      </c>
      <c r="B36" s="471">
        <f>'Tabelle 2.3'!J33</f>
        <v>0</v>
      </c>
      <c r="C36" s="472">
        <f>'Tabelle 3.3'!J33</f>
        <v>0</v>
      </c>
      <c r="D36" s="473">
        <f t="shared" si="3"/>
        <v>0</v>
      </c>
      <c r="E36" s="473">
        <f t="shared" si="3"/>
        <v>0</v>
      </c>
      <c r="F36" t="str">
        <f t="shared" si="4"/>
        <v/>
      </c>
      <c r="G36" t="str">
        <f t="shared" si="4"/>
        <v/>
      </c>
      <c r="H36" s="473" t="str">
        <f t="shared" si="5"/>
        <v/>
      </c>
      <c r="I36" s="473" t="str">
        <f t="shared" si="5"/>
        <v/>
      </c>
      <c r="J36" t="e">
        <f t="shared" si="6"/>
        <v>#N/A</v>
      </c>
      <c r="K36" t="e">
        <f t="shared" si="7"/>
        <v>#N/A</v>
      </c>
      <c r="L36" t="e">
        <f t="shared" si="8"/>
        <v>#N/A</v>
      </c>
      <c r="M36" t="e">
        <f t="shared" si="9"/>
        <v>#N/A</v>
      </c>
      <c r="N36">
        <v>232</v>
      </c>
    </row>
    <row r="37" spans="1:14" ht="15" customHeight="1" x14ac:dyDescent="0.2">
      <c r="A37">
        <v>24</v>
      </c>
      <c r="B37" s="471"/>
      <c r="C37" s="472"/>
      <c r="D37" s="473">
        <f t="shared" si="3"/>
        <v>0</v>
      </c>
      <c r="E37" s="473">
        <f t="shared" si="3"/>
        <v>0</v>
      </c>
      <c r="F37"/>
      <c r="G37"/>
      <c r="H37" s="473"/>
      <c r="J37"/>
      <c r="K37"/>
      <c r="L37"/>
      <c r="M37"/>
      <c r="N37"/>
    </row>
    <row r="38" spans="1:14" ht="15" customHeight="1" x14ac:dyDescent="0.2">
      <c r="A38">
        <v>25</v>
      </c>
      <c r="B38" s="471">
        <f>'Tabelle 2.3'!J35</f>
        <v>4.8192771084337354</v>
      </c>
      <c r="C38" s="472">
        <f>'Tabelle 3.3'!J35</f>
        <v>31.632653061224488</v>
      </c>
      <c r="D38" s="473">
        <f t="shared" si="3"/>
        <v>4.8192771084337354</v>
      </c>
      <c r="E38" s="473">
        <f t="shared" si="3"/>
        <v>31.632653061224488</v>
      </c>
      <c r="F38" t="str">
        <f t="shared" si="4"/>
        <v/>
      </c>
      <c r="G38" t="str">
        <f t="shared" si="4"/>
        <v/>
      </c>
      <c r="H38" s="473" t="str">
        <f t="shared" si="5"/>
        <v/>
      </c>
      <c r="I38" s="473" t="str">
        <f t="shared" si="5"/>
        <v/>
      </c>
      <c r="J38" t="e">
        <f t="shared" si="6"/>
        <v>#N/A</v>
      </c>
      <c r="K38" t="e">
        <f t="shared" si="7"/>
        <v>#N/A</v>
      </c>
      <c r="L38" t="e">
        <f t="shared" si="8"/>
        <v>#N/A</v>
      </c>
      <c r="M38" t="e">
        <f t="shared" si="9"/>
        <v>#N/A</v>
      </c>
      <c r="N38">
        <v>242</v>
      </c>
    </row>
    <row r="39" spans="1:14" ht="15" customHeight="1" x14ac:dyDescent="0.2">
      <c r="A39">
        <v>26</v>
      </c>
      <c r="B39" s="471">
        <f>'Tabelle 2.3'!J36</f>
        <v>-3.0172982965799551</v>
      </c>
      <c r="C39" s="472">
        <f>'Tabelle 3.3'!J36</f>
        <v>1.8194070080862534</v>
      </c>
      <c r="D39" s="473">
        <f t="shared" si="3"/>
        <v>-3.0172982965799551</v>
      </c>
      <c r="E39" s="473">
        <f t="shared" si="3"/>
        <v>1.8194070080862534</v>
      </c>
      <c r="F39" t="str">
        <f t="shared" si="4"/>
        <v/>
      </c>
      <c r="G39" t="str">
        <f t="shared" si="4"/>
        <v/>
      </c>
      <c r="H39" s="473" t="str">
        <f t="shared" si="5"/>
        <v/>
      </c>
      <c r="I39" s="473" t="str">
        <f t="shared" si="5"/>
        <v/>
      </c>
      <c r="J39" t="e">
        <f t="shared" si="6"/>
        <v>#N/A</v>
      </c>
      <c r="K39" t="e">
        <f t="shared" si="7"/>
        <v>#N/A</v>
      </c>
      <c r="L39" t="e">
        <f t="shared" si="8"/>
        <v>#N/A</v>
      </c>
      <c r="M39" t="e">
        <f t="shared" si="9"/>
        <v>#N/A</v>
      </c>
      <c r="N39">
        <v>253</v>
      </c>
    </row>
    <row r="40" spans="1:14" ht="15" customHeight="1" x14ac:dyDescent="0.2">
      <c r="A40">
        <v>27</v>
      </c>
      <c r="B40" s="471">
        <f>'Tabelle 2.3'!J37</f>
        <v>2.0327498588368154</v>
      </c>
      <c r="C40" s="472">
        <f>'Tabelle 3.3'!J37</f>
        <v>0.94773896561061466</v>
      </c>
      <c r="D40" s="473">
        <f t="shared" si="3"/>
        <v>2.0327498588368154</v>
      </c>
      <c r="E40" s="473">
        <f t="shared" si="3"/>
        <v>0.94773896561061466</v>
      </c>
      <c r="F40" t="str">
        <f t="shared" si="4"/>
        <v/>
      </c>
      <c r="G40" t="str">
        <f t="shared" si="4"/>
        <v/>
      </c>
      <c r="H40" s="473" t="str">
        <f t="shared" si="5"/>
        <v/>
      </c>
      <c r="I40" s="473" t="str">
        <f t="shared" si="5"/>
        <v/>
      </c>
      <c r="J40" t="e">
        <f t="shared" si="6"/>
        <v>#N/A</v>
      </c>
      <c r="K40" t="e">
        <f t="shared" si="7"/>
        <v>#N/A</v>
      </c>
      <c r="L40" t="e">
        <f t="shared" si="8"/>
        <v>#N/A</v>
      </c>
      <c r="M40" t="e">
        <f t="shared" si="9"/>
        <v>#N/A</v>
      </c>
      <c r="N40">
        <v>263</v>
      </c>
    </row>
    <row r="41" spans="1:14" ht="15" customHeight="1" x14ac:dyDescent="0.2">
      <c r="A41">
        <v>28</v>
      </c>
      <c r="B41" s="471" t="e">
        <f>'Tabelle 2.3'!#REF!</f>
        <v>#REF!</v>
      </c>
      <c r="C41" s="472" t="e">
        <f>'Tabelle 3.3'!#REF!</f>
        <v>#REF!</v>
      </c>
      <c r="D41" s="473" t="e">
        <f t="shared" si="3"/>
        <v>#REF!</v>
      </c>
      <c r="E41" s="473" t="e">
        <f t="shared" si="3"/>
        <v>#REF!</v>
      </c>
      <c r="F41" t="str">
        <f t="shared" si="4"/>
        <v/>
      </c>
      <c r="G41" t="str">
        <f t="shared" si="4"/>
        <v/>
      </c>
      <c r="H41" s="473" t="e">
        <f t="shared" si="5"/>
        <v>#REF!</v>
      </c>
      <c r="I41" s="473" t="e">
        <f t="shared" si="5"/>
        <v>#REF!</v>
      </c>
      <c r="J41" t="e">
        <f t="shared" si="6"/>
        <v>#REF!</v>
      </c>
      <c r="K41" t="e">
        <f t="shared" si="7"/>
        <v>#REF!</v>
      </c>
      <c r="L41" t="e">
        <f t="shared" si="8"/>
        <v>#REF!</v>
      </c>
      <c r="M41" t="e">
        <f t="shared" si="9"/>
        <v>#REF!</v>
      </c>
      <c r="N41">
        <v>273</v>
      </c>
    </row>
    <row r="42" spans="1:14" ht="15" customHeight="1" x14ac:dyDescent="0.2">
      <c r="A42">
        <v>29</v>
      </c>
      <c r="B42" s="471" t="e">
        <f>'Tabelle 2.3'!#REF!</f>
        <v>#REF!</v>
      </c>
      <c r="C42" s="472" t="e">
        <f>'Tabelle 3.3'!#REF!</f>
        <v>#REF!</v>
      </c>
      <c r="D42" s="473" t="e">
        <f t="shared" si="3"/>
        <v>#REF!</v>
      </c>
      <c r="E42" s="473" t="e">
        <f t="shared" si="3"/>
        <v>#REF!</v>
      </c>
      <c r="F42" t="str">
        <f t="shared" si="4"/>
        <v/>
      </c>
      <c r="G42" t="str">
        <f t="shared" si="4"/>
        <v/>
      </c>
      <c r="H42" s="473" t="e">
        <f t="shared" si="5"/>
        <v>#REF!</v>
      </c>
      <c r="I42" s="473" t="e">
        <f t="shared" si="5"/>
        <v>#REF!</v>
      </c>
      <c r="J42" t="e">
        <f t="shared" si="6"/>
        <v>#REF!</v>
      </c>
      <c r="K42" t="e">
        <f t="shared" si="7"/>
        <v>#REF!</v>
      </c>
      <c r="L42" t="e">
        <f t="shared" si="8"/>
        <v>#REF!</v>
      </c>
      <c r="M42" t="e">
        <f t="shared" si="9"/>
        <v>#REF!</v>
      </c>
      <c r="N42">
        <v>284</v>
      </c>
    </row>
    <row r="43" spans="1:14" ht="15" customHeight="1" x14ac:dyDescent="0.2">
      <c r="A43">
        <v>30</v>
      </c>
      <c r="B43" s="471" t="e">
        <f>'Tabelle 2.3'!#REF!</f>
        <v>#REF!</v>
      </c>
      <c r="C43" s="472" t="e">
        <f>'Tabelle 3.3'!#REF!</f>
        <v>#REF!</v>
      </c>
      <c r="D43" s="473" t="e">
        <f t="shared" si="3"/>
        <v>#REF!</v>
      </c>
      <c r="E43" s="473" t="e">
        <f t="shared" si="3"/>
        <v>#REF!</v>
      </c>
      <c r="F43" t="str">
        <f t="shared" si="4"/>
        <v/>
      </c>
      <c r="G43" t="str">
        <f t="shared" si="4"/>
        <v/>
      </c>
      <c r="H43" s="473" t="e">
        <f t="shared" si="5"/>
        <v>#REF!</v>
      </c>
      <c r="I43" s="473" t="e">
        <f t="shared" si="5"/>
        <v>#REF!</v>
      </c>
      <c r="J43" t="e">
        <f t="shared" si="6"/>
        <v>#REF!</v>
      </c>
      <c r="K43" t="e">
        <f t="shared" si="7"/>
        <v>#REF!</v>
      </c>
      <c r="L43" t="e">
        <f t="shared" si="8"/>
        <v>#REF!</v>
      </c>
      <c r="M43" t="e">
        <f t="shared" si="9"/>
        <v>#REF!</v>
      </c>
      <c r="N43">
        <v>294</v>
      </c>
    </row>
    <row r="44" spans="1:14" ht="15" customHeight="1" x14ac:dyDescent="0.2">
      <c r="A44">
        <v>31</v>
      </c>
      <c r="B44" s="471" t="e">
        <f>'Tabelle 2.3'!#REF!</f>
        <v>#REF!</v>
      </c>
      <c r="C44" s="472" t="e">
        <f>'Tabelle 3.3'!#REF!</f>
        <v>#REF!</v>
      </c>
      <c r="D44" s="473" t="e">
        <f t="shared" si="3"/>
        <v>#REF!</v>
      </c>
      <c r="E44" s="473" t="e">
        <f t="shared" si="3"/>
        <v>#REF!</v>
      </c>
      <c r="F44" t="str">
        <f t="shared" si="4"/>
        <v/>
      </c>
      <c r="G44" t="str">
        <f t="shared" si="4"/>
        <v/>
      </c>
      <c r="H44" s="473" t="e">
        <f t="shared" si="5"/>
        <v>#REF!</v>
      </c>
      <c r="I44" s="473" t="e">
        <f t="shared" si="5"/>
        <v>#REF!</v>
      </c>
      <c r="J44" t="e">
        <f t="shared" si="6"/>
        <v>#REF!</v>
      </c>
      <c r="K44" t="e">
        <f t="shared" si="7"/>
        <v>#REF!</v>
      </c>
      <c r="L44" t="e">
        <f t="shared" si="8"/>
        <v>#REF!</v>
      </c>
      <c r="M44" t="e">
        <f t="shared" si="9"/>
        <v>#REF!</v>
      </c>
      <c r="N44">
        <v>304</v>
      </c>
    </row>
    <row r="45" spans="1:14" ht="15" customHeight="1" x14ac:dyDescent="0.2">
      <c r="A45">
        <v>32</v>
      </c>
      <c r="B45" s="471" t="e">
        <f>'Tabelle 2.3'!#REF!</f>
        <v>#REF!</v>
      </c>
      <c r="C45" s="472" t="e">
        <f>'Tabelle 3.3'!#REF!</f>
        <v>#REF!</v>
      </c>
      <c r="D45" s="473" t="e">
        <f t="shared" si="3"/>
        <v>#REF!</v>
      </c>
      <c r="E45" s="473" t="e">
        <f t="shared" si="3"/>
        <v>#REF!</v>
      </c>
      <c r="F45" t="str">
        <f t="shared" si="4"/>
        <v/>
      </c>
      <c r="G45" t="str">
        <f t="shared" si="4"/>
        <v/>
      </c>
      <c r="H45" s="473" t="e">
        <f t="shared" si="5"/>
        <v>#REF!</v>
      </c>
      <c r="I45" s="473" t="e">
        <f t="shared" si="5"/>
        <v>#REF!</v>
      </c>
      <c r="J45" t="e">
        <f t="shared" si="6"/>
        <v>#REF!</v>
      </c>
      <c r="K45" t="e">
        <f t="shared" si="7"/>
        <v>#REF!</v>
      </c>
      <c r="L45" t="e">
        <f t="shared" si="8"/>
        <v>#REF!</v>
      </c>
      <c r="M45" t="e">
        <f t="shared" si="9"/>
        <v>#REF!</v>
      </c>
      <c r="N45">
        <v>315</v>
      </c>
    </row>
    <row r="46" spans="1:14" ht="15" customHeight="1" x14ac:dyDescent="0.2">
      <c r="A46">
        <v>33</v>
      </c>
      <c r="B46" s="471">
        <f>'Tabelle 2.3'!J37</f>
        <v>2.0327498588368154</v>
      </c>
      <c r="C46" s="472">
        <f>'Tabelle 3.3'!J37</f>
        <v>0.94773896561061466</v>
      </c>
      <c r="D46" s="473">
        <f t="shared" si="3"/>
        <v>2.0327498588368154</v>
      </c>
      <c r="E46" s="473">
        <f t="shared" si="3"/>
        <v>0.94773896561061466</v>
      </c>
      <c r="F46" t="str">
        <f t="shared" si="4"/>
        <v/>
      </c>
      <c r="G46" t="str">
        <f t="shared" si="4"/>
        <v/>
      </c>
      <c r="H46" s="473" t="str">
        <f t="shared" si="5"/>
        <v/>
      </c>
      <c r="I46" s="473"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5"/>
      <c r="E48"/>
      <c r="F48"/>
      <c r="G48"/>
      <c r="I48"/>
      <c r="J48"/>
      <c r="K48"/>
      <c r="L48"/>
      <c r="M48"/>
      <c r="N48"/>
    </row>
    <row r="49" spans="1:14" ht="15" customHeight="1" x14ac:dyDescent="0.2">
      <c r="A49" s="414" t="s">
        <v>486</v>
      </c>
      <c r="E49"/>
      <c r="F49"/>
      <c r="G49"/>
      <c r="I49"/>
      <c r="J49"/>
      <c r="K49"/>
      <c r="L49"/>
      <c r="M49"/>
      <c r="N49"/>
    </row>
    <row r="50" spans="1:14" ht="15" customHeight="1" x14ac:dyDescent="0.2">
      <c r="A50" s="476" t="s">
        <v>487</v>
      </c>
      <c r="B50" s="469" t="s">
        <v>96</v>
      </c>
      <c r="C50" s="469"/>
      <c r="D50" s="469"/>
      <c r="E50" s="477" t="s">
        <v>488</v>
      </c>
      <c r="F50" s="477"/>
      <c r="G50" s="477"/>
      <c r="H50" s="478" t="s">
        <v>489</v>
      </c>
      <c r="I50" s="477" t="s">
        <v>490</v>
      </c>
      <c r="J50" s="477"/>
      <c r="K50" s="477"/>
      <c r="L50" s="387" t="s">
        <v>491</v>
      </c>
      <c r="M50"/>
      <c r="N50"/>
    </row>
    <row r="51" spans="1:14" ht="39.950000000000003" customHeight="1" x14ac:dyDescent="0.2">
      <c r="A51" s="476"/>
      <c r="B51" s="479">
        <v>76479</v>
      </c>
      <c r="C51" s="479">
        <v>75566</v>
      </c>
      <c r="D51" s="479">
        <v>35950</v>
      </c>
      <c r="E51" s="479" t="s">
        <v>474</v>
      </c>
      <c r="F51" s="479" t="s">
        <v>114</v>
      </c>
      <c r="G51" s="479" t="s">
        <v>115</v>
      </c>
      <c r="H51" s="478"/>
      <c r="I51" s="479" t="s">
        <v>474</v>
      </c>
      <c r="J51" s="479" t="s">
        <v>114</v>
      </c>
      <c r="K51" s="479" t="s">
        <v>115</v>
      </c>
      <c r="L51" s="479" t="s">
        <v>492</v>
      </c>
      <c r="M51" s="479"/>
      <c r="N51" s="479"/>
    </row>
    <row r="52" spans="1:14" ht="15" customHeight="1" x14ac:dyDescent="0.2">
      <c r="A52" s="480" t="s">
        <v>493</v>
      </c>
      <c r="B52" s="481">
        <v>114320</v>
      </c>
      <c r="C52" s="481">
        <v>16359</v>
      </c>
      <c r="D52" s="481">
        <v>10442</v>
      </c>
      <c r="E52" s="473">
        <f>IF($A$52=37802,IF(COUNTBLANK(B$52:B$71)&gt;0,#N/A,B52/B$52*100),IF(COUNTBLANK(B$52:B$76)&gt;0,#N/A,B52/B$52*100))</f>
        <v>100</v>
      </c>
      <c r="F52" s="473">
        <f>IF($A$52=37802,IF(COUNTBLANK(C$52:C$71)&gt;0,#N/A,C52/C$52*100),IF(COUNTBLANK(C$52:C$76)&gt;0,#N/A,C52/C$52*100))</f>
        <v>100</v>
      </c>
      <c r="G52" s="473">
        <f>IF($A$52=37802,IF(COUNTBLANK(D$52:D$71)&gt;0,#N/A,D52/D$52*100),IF(COUNTBLANK(D$52:D$76)&gt;0,#N/A,D52/D$52*100))</f>
        <v>100</v>
      </c>
      <c r="H52" s="482" t="str">
        <f>IF(ISERROR(L52)=TRUE,IF(MONTH(A52)=MONTH(MAX(A$52:A$76)),A52,""),"")</f>
        <v/>
      </c>
      <c r="I52" s="473" t="str">
        <f>IF($H52&lt;&gt;"",E52,"")</f>
        <v/>
      </c>
      <c r="J52" s="473" t="str">
        <f>IF($H52&lt;&gt;"",F52,"")</f>
        <v/>
      </c>
      <c r="K52" s="473" t="str">
        <f t="shared" ref="J52:K67" si="10">IF($H52&lt;&gt;"",G52,"")</f>
        <v/>
      </c>
      <c r="L52" s="473" t="e">
        <f>IF(A$52=37802,IF(AND(COUNTBLANK(B$52:B$71)&lt;&gt;0,COUNTBLANK(C$52:C$71)&lt;&gt;0,COUNTBLANK(D$52:D$71)&lt;&gt;0),135,#N/A),IF(AND(COUNTBLANK(B$52:B$76)&lt;&gt;0,COUNTBLANK(C$52:C$76)&lt;&gt;0,COUNTBLANK(D$52:D$76)&lt;&gt;0),135,#N/A))</f>
        <v>#N/A</v>
      </c>
    </row>
    <row r="53" spans="1:14" ht="15" customHeight="1" x14ac:dyDescent="0.2">
      <c r="A53" s="480" t="s">
        <v>494</v>
      </c>
      <c r="B53" s="481">
        <v>114810</v>
      </c>
      <c r="C53" s="481">
        <v>16531</v>
      </c>
      <c r="D53" s="481">
        <v>10694</v>
      </c>
      <c r="E53" s="473">
        <f t="shared" ref="E53:G71" si="11">IF($A$52=37802,IF(COUNTBLANK(B$52:B$71)&gt;0,#N/A,B53/B$52*100),IF(COUNTBLANK(B$52:B$76)&gt;0,#N/A,B53/B$52*100))</f>
        <v>100.42862141357594</v>
      </c>
      <c r="F53" s="473">
        <f t="shared" si="11"/>
        <v>101.0514090103307</v>
      </c>
      <c r="G53" s="473">
        <f t="shared" si="11"/>
        <v>102.41333077954415</v>
      </c>
      <c r="H53" s="482" t="str">
        <f>IF(ISERROR(L53)=TRUE,IF(MONTH(A53)=MONTH(MAX(A$52:A$76)),A53,""),"")</f>
        <v/>
      </c>
      <c r="I53" s="473" t="str">
        <f t="shared" ref="I53:K76" si="12">IF($H53&lt;&gt;"",E53,"")</f>
        <v/>
      </c>
      <c r="J53" s="473" t="str">
        <f t="shared" si="10"/>
        <v/>
      </c>
      <c r="K53" s="473" t="str">
        <f t="shared" si="10"/>
        <v/>
      </c>
      <c r="L53" s="473" t="e">
        <f t="shared" ref="L53:L76" si="13">IF(A$52=37802,IF(AND(COUNTBLANK(B$52:B$71)&lt;&gt;0,COUNTBLANK(C$52:C$71)&lt;&gt;0,COUNTBLANK(D$52:D$71)&lt;&gt;0),135,#N/A),IF(AND(COUNTBLANK(B$52:B$76)&lt;&gt;0,COUNTBLANK(C$52:C$76)&lt;&gt;0,COUNTBLANK(D$52:D$76)&lt;&gt;0),135,#N/A))</f>
        <v>#N/A</v>
      </c>
    </row>
    <row r="54" spans="1:14" ht="15" customHeight="1" x14ac:dyDescent="0.2">
      <c r="A54" s="483">
        <v>43709</v>
      </c>
      <c r="B54" s="481">
        <v>116680</v>
      </c>
      <c r="C54" s="481">
        <v>16358</v>
      </c>
      <c r="D54" s="481">
        <v>11305</v>
      </c>
      <c r="E54" s="473">
        <f t="shared" si="11"/>
        <v>102.06438068579426</v>
      </c>
      <c r="F54" s="473">
        <f t="shared" si="11"/>
        <v>99.993887156916685</v>
      </c>
      <c r="G54" s="473">
        <f t="shared" si="11"/>
        <v>108.26470024899444</v>
      </c>
      <c r="H54" s="482">
        <f>IF(ISERROR(L54)=TRUE,IF(MONTH(A54)=MONTH(MAX(A$52:A$76)),A54,""),"")</f>
        <v>43709</v>
      </c>
      <c r="I54" s="473">
        <f t="shared" si="12"/>
        <v>102.06438068579426</v>
      </c>
      <c r="J54" s="473">
        <f t="shared" si="10"/>
        <v>99.993887156916685</v>
      </c>
      <c r="K54" s="473">
        <f t="shared" si="10"/>
        <v>108.26470024899444</v>
      </c>
      <c r="L54" s="473" t="e">
        <f t="shared" si="13"/>
        <v>#N/A</v>
      </c>
    </row>
    <row r="55" spans="1:14" ht="15" customHeight="1" x14ac:dyDescent="0.2">
      <c r="A55" s="483" t="s">
        <v>495</v>
      </c>
      <c r="B55" s="481">
        <v>117244</v>
      </c>
      <c r="C55" s="481">
        <v>16826</v>
      </c>
      <c r="D55" s="481">
        <v>11440</v>
      </c>
      <c r="E55" s="473">
        <f t="shared" si="11"/>
        <v>102.55773268019594</v>
      </c>
      <c r="F55" s="473">
        <f t="shared" si="11"/>
        <v>102.85469771990954</v>
      </c>
      <c r="G55" s="473">
        <f t="shared" si="11"/>
        <v>109.55755602375024</v>
      </c>
      <c r="H55" s="482" t="str">
        <f>IF(ISERROR(L55)=TRUE,IF(MONTH(A55)=MONTH(MAX(A$52:A$76)),A55,""),"")</f>
        <v/>
      </c>
      <c r="I55" s="473" t="str">
        <f t="shared" si="12"/>
        <v/>
      </c>
      <c r="J55" s="473" t="str">
        <f t="shared" si="10"/>
        <v/>
      </c>
      <c r="K55" s="473" t="str">
        <f t="shared" si="10"/>
        <v/>
      </c>
      <c r="L55" s="473" t="e">
        <f t="shared" si="13"/>
        <v>#N/A</v>
      </c>
    </row>
    <row r="56" spans="1:14" ht="15" customHeight="1" x14ac:dyDescent="0.2">
      <c r="A56" s="483" t="s">
        <v>496</v>
      </c>
      <c r="B56" s="481">
        <v>116386</v>
      </c>
      <c r="C56" s="481">
        <v>16035</v>
      </c>
      <c r="D56" s="481">
        <v>10987</v>
      </c>
      <c r="E56" s="473">
        <f t="shared" si="11"/>
        <v>101.80720783764869</v>
      </c>
      <c r="F56" s="473">
        <f t="shared" si="11"/>
        <v>98.019438841004941</v>
      </c>
      <c r="G56" s="473">
        <f t="shared" si="11"/>
        <v>105.21930664623636</v>
      </c>
      <c r="H56" s="482" t="str">
        <f t="shared" ref="H56:H71" si="14">IF(ISERROR(L56)=TRUE,IF(MONTH(A56)=MONTH(MAX(A$52:A$76)),A56,""),"")</f>
        <v/>
      </c>
      <c r="I56" s="473" t="str">
        <f t="shared" si="12"/>
        <v/>
      </c>
      <c r="J56" s="473" t="str">
        <f t="shared" si="10"/>
        <v/>
      </c>
      <c r="K56" s="473" t="str">
        <f t="shared" si="10"/>
        <v/>
      </c>
      <c r="L56" s="473" t="e">
        <f t="shared" si="13"/>
        <v>#N/A</v>
      </c>
    </row>
    <row r="57" spans="1:14" ht="15" customHeight="1" x14ac:dyDescent="0.2">
      <c r="A57" s="483" t="s">
        <v>497</v>
      </c>
      <c r="B57" s="481">
        <v>116057</v>
      </c>
      <c r="C57" s="481">
        <v>15499</v>
      </c>
      <c r="D57" s="481">
        <v>10491</v>
      </c>
      <c r="E57" s="473">
        <f t="shared" si="11"/>
        <v>101.51941917424772</v>
      </c>
      <c r="F57" s="473">
        <f t="shared" si="11"/>
        <v>94.74295494834648</v>
      </c>
      <c r="G57" s="473">
        <f t="shared" si="11"/>
        <v>100.46925876268915</v>
      </c>
      <c r="H57" s="482" t="str">
        <f t="shared" si="14"/>
        <v/>
      </c>
      <c r="I57" s="473" t="str">
        <f t="shared" si="12"/>
        <v/>
      </c>
      <c r="J57" s="473" t="str">
        <f t="shared" si="10"/>
        <v/>
      </c>
      <c r="K57" s="473" t="str">
        <f t="shared" si="10"/>
        <v/>
      </c>
      <c r="L57" s="473" t="e">
        <f t="shared" si="13"/>
        <v>#N/A</v>
      </c>
    </row>
    <row r="58" spans="1:14" ht="15" customHeight="1" x14ac:dyDescent="0.2">
      <c r="A58" s="483">
        <v>44075</v>
      </c>
      <c r="B58" s="481">
        <v>118154</v>
      </c>
      <c r="C58" s="481">
        <v>15058</v>
      </c>
      <c r="D58" s="481">
        <v>10711</v>
      </c>
      <c r="E58" s="473">
        <f t="shared" si="11"/>
        <v>103.35374387683696</v>
      </c>
      <c r="F58" s="473">
        <f t="shared" si="11"/>
        <v>92.047191148603218</v>
      </c>
      <c r="G58" s="473">
        <f t="shared" si="11"/>
        <v>102.57613484006896</v>
      </c>
      <c r="H58" s="482">
        <f t="shared" si="14"/>
        <v>44075</v>
      </c>
      <c r="I58" s="473">
        <f t="shared" si="12"/>
        <v>103.35374387683696</v>
      </c>
      <c r="J58" s="473">
        <f t="shared" si="10"/>
        <v>92.047191148603218</v>
      </c>
      <c r="K58" s="473">
        <f t="shared" si="10"/>
        <v>102.57613484006896</v>
      </c>
      <c r="L58" s="473" t="e">
        <f t="shared" si="13"/>
        <v>#N/A</v>
      </c>
    </row>
    <row r="59" spans="1:14" ht="15" customHeight="1" x14ac:dyDescent="0.2">
      <c r="A59" s="483" t="s">
        <v>498</v>
      </c>
      <c r="B59" s="481">
        <v>118282</v>
      </c>
      <c r="C59" s="481">
        <v>14683</v>
      </c>
      <c r="D59" s="481">
        <v>10613</v>
      </c>
      <c r="E59" s="473">
        <f t="shared" si="11"/>
        <v>103.46571028691393</v>
      </c>
      <c r="F59" s="473">
        <f t="shared" si="11"/>
        <v>89.75487499235895</v>
      </c>
      <c r="G59" s="473">
        <f t="shared" si="11"/>
        <v>101.63761731469067</v>
      </c>
      <c r="H59" s="482" t="str">
        <f t="shared" si="14"/>
        <v/>
      </c>
      <c r="I59" s="473" t="str">
        <f t="shared" si="12"/>
        <v/>
      </c>
      <c r="J59" s="473" t="str">
        <f t="shared" si="10"/>
        <v/>
      </c>
      <c r="K59" s="473" t="str">
        <f t="shared" si="10"/>
        <v/>
      </c>
      <c r="L59" s="473" t="e">
        <f t="shared" si="13"/>
        <v>#N/A</v>
      </c>
    </row>
    <row r="60" spans="1:14" ht="15" customHeight="1" x14ac:dyDescent="0.2">
      <c r="A60" s="483" t="s">
        <v>499</v>
      </c>
      <c r="B60" s="481">
        <v>118056</v>
      </c>
      <c r="C60" s="481">
        <v>14113</v>
      </c>
      <c r="D60" s="481">
        <v>10459</v>
      </c>
      <c r="E60" s="473">
        <f t="shared" si="11"/>
        <v>103.26801959412177</v>
      </c>
      <c r="F60" s="473">
        <f t="shared" si="11"/>
        <v>86.270554434867648</v>
      </c>
      <c r="G60" s="473">
        <f t="shared" si="11"/>
        <v>100.16280406052481</v>
      </c>
      <c r="H60" s="482" t="str">
        <f t="shared" si="14"/>
        <v/>
      </c>
      <c r="I60" s="473" t="str">
        <f t="shared" si="12"/>
        <v/>
      </c>
      <c r="J60" s="473" t="str">
        <f t="shared" si="10"/>
        <v/>
      </c>
      <c r="K60" s="473" t="str">
        <f t="shared" si="10"/>
        <v/>
      </c>
      <c r="L60" s="473" t="e">
        <f t="shared" si="13"/>
        <v>#N/A</v>
      </c>
    </row>
    <row r="61" spans="1:14" ht="15" customHeight="1" x14ac:dyDescent="0.2">
      <c r="A61" s="483" t="s">
        <v>500</v>
      </c>
      <c r="B61" s="481">
        <v>118766</v>
      </c>
      <c r="C61" s="481">
        <v>14480</v>
      </c>
      <c r="D61" s="481">
        <v>10806</v>
      </c>
      <c r="E61" s="473">
        <f t="shared" si="11"/>
        <v>103.8890832750175</v>
      </c>
      <c r="F61" s="473">
        <f t="shared" si="11"/>
        <v>88.513967846445382</v>
      </c>
      <c r="G61" s="473">
        <f t="shared" si="11"/>
        <v>103.48592223711933</v>
      </c>
      <c r="H61" s="482" t="str">
        <f t="shared" si="14"/>
        <v/>
      </c>
      <c r="I61" s="473" t="str">
        <f t="shared" si="12"/>
        <v/>
      </c>
      <c r="J61" s="473" t="str">
        <f t="shared" si="10"/>
        <v/>
      </c>
      <c r="K61" s="473" t="str">
        <f t="shared" si="10"/>
        <v/>
      </c>
      <c r="L61" s="473" t="e">
        <f t="shared" si="13"/>
        <v>#N/A</v>
      </c>
    </row>
    <row r="62" spans="1:14" ht="15" customHeight="1" x14ac:dyDescent="0.2">
      <c r="A62" s="483">
        <v>44440</v>
      </c>
      <c r="B62" s="481">
        <v>119913</v>
      </c>
      <c r="C62" s="481">
        <v>14148</v>
      </c>
      <c r="D62" s="481">
        <v>11068</v>
      </c>
      <c r="E62" s="473">
        <f t="shared" si="11"/>
        <v>104.89240727781666</v>
      </c>
      <c r="F62" s="473">
        <f t="shared" si="11"/>
        <v>86.484503942783789</v>
      </c>
      <c r="G62" s="473">
        <f t="shared" si="11"/>
        <v>105.99502011108983</v>
      </c>
      <c r="H62" s="482">
        <f t="shared" si="14"/>
        <v>44440</v>
      </c>
      <c r="I62" s="473">
        <f t="shared" si="12"/>
        <v>104.89240727781666</v>
      </c>
      <c r="J62" s="473">
        <f t="shared" si="10"/>
        <v>86.484503942783789</v>
      </c>
      <c r="K62" s="473">
        <f t="shared" si="10"/>
        <v>105.99502011108983</v>
      </c>
      <c r="L62" s="473" t="e">
        <f t="shared" si="13"/>
        <v>#N/A</v>
      </c>
    </row>
    <row r="63" spans="1:14" ht="15" customHeight="1" x14ac:dyDescent="0.2">
      <c r="A63" s="483" t="s">
        <v>501</v>
      </c>
      <c r="B63" s="481">
        <v>120977</v>
      </c>
      <c r="C63" s="481">
        <v>14538</v>
      </c>
      <c r="D63" s="481">
        <v>11175</v>
      </c>
      <c r="E63" s="473">
        <f t="shared" si="11"/>
        <v>105.82312806158151</v>
      </c>
      <c r="F63" s="473">
        <f t="shared" si="11"/>
        <v>88.868512745277826</v>
      </c>
      <c r="G63" s="473">
        <f t="shared" si="11"/>
        <v>107.01972802145183</v>
      </c>
      <c r="H63" s="482" t="str">
        <f t="shared" si="14"/>
        <v/>
      </c>
      <c r="I63" s="473" t="str">
        <f t="shared" si="12"/>
        <v/>
      </c>
      <c r="J63" s="473" t="str">
        <f t="shared" si="10"/>
        <v/>
      </c>
      <c r="K63" s="473" t="str">
        <f t="shared" si="10"/>
        <v/>
      </c>
      <c r="L63" s="473" t="e">
        <f t="shared" si="13"/>
        <v>#N/A</v>
      </c>
    </row>
    <row r="64" spans="1:14" ht="15" customHeight="1" x14ac:dyDescent="0.2">
      <c r="A64" s="483" t="s">
        <v>502</v>
      </c>
      <c r="B64" s="481">
        <v>120328</v>
      </c>
      <c r="C64" s="481">
        <v>14151</v>
      </c>
      <c r="D64" s="481">
        <v>11038</v>
      </c>
      <c r="E64" s="473">
        <f t="shared" si="11"/>
        <v>105.2554233729881</v>
      </c>
      <c r="F64" s="473">
        <f t="shared" si="11"/>
        <v>86.502842472033748</v>
      </c>
      <c r="G64" s="473">
        <f t="shared" si="11"/>
        <v>105.70771882781077</v>
      </c>
      <c r="H64" s="482" t="str">
        <f t="shared" si="14"/>
        <v/>
      </c>
      <c r="I64" s="473" t="str">
        <f t="shared" si="12"/>
        <v/>
      </c>
      <c r="J64" s="473" t="str">
        <f t="shared" si="10"/>
        <v/>
      </c>
      <c r="K64" s="473" t="str">
        <f t="shared" si="10"/>
        <v/>
      </c>
      <c r="L64" s="473" t="e">
        <f t="shared" si="13"/>
        <v>#N/A</v>
      </c>
    </row>
    <row r="65" spans="1:12" ht="15" customHeight="1" x14ac:dyDescent="0.2">
      <c r="A65" s="483" t="s">
        <v>503</v>
      </c>
      <c r="B65" s="481">
        <v>121103</v>
      </c>
      <c r="C65" s="481">
        <v>14538</v>
      </c>
      <c r="D65" s="481">
        <v>11191</v>
      </c>
      <c r="E65" s="473">
        <f t="shared" si="11"/>
        <v>105.93334499650105</v>
      </c>
      <c r="F65" s="473">
        <f t="shared" si="11"/>
        <v>88.868512745277826</v>
      </c>
      <c r="G65" s="473">
        <f t="shared" si="11"/>
        <v>107.17295537253399</v>
      </c>
      <c r="H65" s="482" t="str">
        <f t="shared" si="14"/>
        <v/>
      </c>
      <c r="I65" s="473" t="str">
        <f t="shared" si="12"/>
        <v/>
      </c>
      <c r="J65" s="473" t="str">
        <f t="shared" si="10"/>
        <v/>
      </c>
      <c r="K65" s="473" t="str">
        <f t="shared" si="10"/>
        <v/>
      </c>
      <c r="L65" s="473" t="e">
        <f t="shared" si="13"/>
        <v>#N/A</v>
      </c>
    </row>
    <row r="66" spans="1:12" ht="15" customHeight="1" x14ac:dyDescent="0.2">
      <c r="A66" s="483">
        <v>44805</v>
      </c>
      <c r="B66" s="481">
        <v>123180</v>
      </c>
      <c r="C66" s="481">
        <v>14287</v>
      </c>
      <c r="D66" s="481">
        <v>11404</v>
      </c>
      <c r="E66" s="473">
        <f t="shared" si="11"/>
        <v>107.75017494751576</v>
      </c>
      <c r="F66" s="473">
        <f t="shared" si="11"/>
        <v>87.334189131365008</v>
      </c>
      <c r="G66" s="473">
        <f t="shared" si="11"/>
        <v>109.21279448381536</v>
      </c>
      <c r="H66" s="482">
        <f t="shared" si="14"/>
        <v>44805</v>
      </c>
      <c r="I66" s="473">
        <f t="shared" si="12"/>
        <v>107.75017494751576</v>
      </c>
      <c r="J66" s="473">
        <f t="shared" si="10"/>
        <v>87.334189131365008</v>
      </c>
      <c r="K66" s="473">
        <f t="shared" si="10"/>
        <v>109.21279448381536</v>
      </c>
      <c r="L66" s="473" t="e">
        <f t="shared" si="13"/>
        <v>#N/A</v>
      </c>
    </row>
    <row r="67" spans="1:12" ht="15" customHeight="1" x14ac:dyDescent="0.2">
      <c r="A67" s="483" t="s">
        <v>504</v>
      </c>
      <c r="B67" s="481">
        <v>123364</v>
      </c>
      <c r="C67" s="481">
        <v>15018</v>
      </c>
      <c r="D67" s="481">
        <v>11745</v>
      </c>
      <c r="E67" s="473">
        <f t="shared" si="11"/>
        <v>107.91112666200139</v>
      </c>
      <c r="F67" s="473">
        <f t="shared" si="11"/>
        <v>91.802677425270502</v>
      </c>
      <c r="G67" s="473">
        <f t="shared" si="11"/>
        <v>112.47845240375408</v>
      </c>
      <c r="H67" s="482" t="str">
        <f t="shared" si="14"/>
        <v/>
      </c>
      <c r="I67" s="473" t="str">
        <f t="shared" si="12"/>
        <v/>
      </c>
      <c r="J67" s="473" t="str">
        <f t="shared" si="10"/>
        <v/>
      </c>
      <c r="K67" s="473" t="str">
        <f t="shared" si="10"/>
        <v/>
      </c>
      <c r="L67" s="473" t="e">
        <f t="shared" si="13"/>
        <v>#N/A</v>
      </c>
    </row>
    <row r="68" spans="1:12" ht="15" customHeight="1" x14ac:dyDescent="0.2">
      <c r="A68" s="483" t="s">
        <v>505</v>
      </c>
      <c r="B68" s="481">
        <v>123347</v>
      </c>
      <c r="C68" s="481">
        <v>14975</v>
      </c>
      <c r="D68" s="481">
        <v>11802</v>
      </c>
      <c r="E68" s="473">
        <f t="shared" si="11"/>
        <v>107.89625612316304</v>
      </c>
      <c r="F68" s="473">
        <f t="shared" si="11"/>
        <v>91.539825172687813</v>
      </c>
      <c r="G68" s="473">
        <f t="shared" si="11"/>
        <v>113.02432484198431</v>
      </c>
      <c r="H68" s="482" t="str">
        <f t="shared" si="14"/>
        <v/>
      </c>
      <c r="I68" s="473" t="str">
        <f t="shared" si="12"/>
        <v/>
      </c>
      <c r="J68" s="473" t="str">
        <f t="shared" si="12"/>
        <v/>
      </c>
      <c r="K68" s="473" t="str">
        <f t="shared" si="12"/>
        <v/>
      </c>
      <c r="L68" s="473" t="e">
        <f t="shared" si="13"/>
        <v>#N/A</v>
      </c>
    </row>
    <row r="69" spans="1:12" ht="15" customHeight="1" x14ac:dyDescent="0.2">
      <c r="A69" s="483" t="s">
        <v>506</v>
      </c>
      <c r="B69" s="481">
        <v>123682</v>
      </c>
      <c r="C69" s="481">
        <v>15551</v>
      </c>
      <c r="D69" s="481">
        <v>11971</v>
      </c>
      <c r="E69" s="473">
        <f t="shared" si="11"/>
        <v>108.18929321203639</v>
      </c>
      <c r="F69" s="473">
        <f t="shared" si="11"/>
        <v>95.060822788679005</v>
      </c>
      <c r="G69" s="473">
        <f t="shared" si="11"/>
        <v>114.6427887377897</v>
      </c>
      <c r="H69" s="482" t="str">
        <f t="shared" si="14"/>
        <v/>
      </c>
      <c r="I69" s="473" t="str">
        <f t="shared" si="12"/>
        <v/>
      </c>
      <c r="J69" s="473" t="str">
        <f t="shared" si="12"/>
        <v/>
      </c>
      <c r="K69" s="473" t="str">
        <f t="shared" si="12"/>
        <v/>
      </c>
      <c r="L69" s="473" t="e">
        <f t="shared" si="13"/>
        <v>#N/A</v>
      </c>
    </row>
    <row r="70" spans="1:12" ht="15" customHeight="1" x14ac:dyDescent="0.2">
      <c r="A70" s="483">
        <v>45170</v>
      </c>
      <c r="B70" s="481">
        <v>125212</v>
      </c>
      <c r="C70" s="481">
        <v>15100</v>
      </c>
      <c r="D70" s="481">
        <v>12346</v>
      </c>
      <c r="E70" s="473">
        <f t="shared" si="11"/>
        <v>109.52764170748775</v>
      </c>
      <c r="F70" s="473">
        <f t="shared" si="11"/>
        <v>92.303930558102579</v>
      </c>
      <c r="G70" s="473">
        <f t="shared" si="11"/>
        <v>118.23405477877802</v>
      </c>
      <c r="H70" s="482">
        <f t="shared" si="14"/>
        <v>45170</v>
      </c>
      <c r="I70" s="473">
        <f t="shared" si="12"/>
        <v>109.52764170748775</v>
      </c>
      <c r="J70" s="473">
        <f t="shared" si="12"/>
        <v>92.303930558102579</v>
      </c>
      <c r="K70" s="473">
        <f t="shared" si="12"/>
        <v>118.23405477877802</v>
      </c>
      <c r="L70" s="473" t="e">
        <f t="shared" si="13"/>
        <v>#N/A</v>
      </c>
    </row>
    <row r="71" spans="1:12" ht="15" customHeight="1" x14ac:dyDescent="0.2">
      <c r="A71" s="483" t="s">
        <v>507</v>
      </c>
      <c r="B71" s="481">
        <v>127119</v>
      </c>
      <c r="C71" s="481">
        <v>15761</v>
      </c>
      <c r="D71" s="481">
        <v>12352</v>
      </c>
      <c r="E71" s="473">
        <f t="shared" si="11"/>
        <v>111.19576627011895</v>
      </c>
      <c r="F71" s="473">
        <f t="shared" si="11"/>
        <v>96.344519836175806</v>
      </c>
      <c r="G71" s="473">
        <f t="shared" si="11"/>
        <v>118.29151503543383</v>
      </c>
      <c r="H71" s="482" t="str">
        <f t="shared" si="14"/>
        <v/>
      </c>
      <c r="I71" s="473" t="str">
        <f t="shared" si="12"/>
        <v/>
      </c>
      <c r="J71" s="473" t="str">
        <f t="shared" si="12"/>
        <v/>
      </c>
      <c r="K71" s="473" t="str">
        <f t="shared" si="12"/>
        <v/>
      </c>
      <c r="L71" s="473" t="e">
        <f t="shared" si="13"/>
        <v>#N/A</v>
      </c>
    </row>
    <row r="72" spans="1:12" ht="15" customHeight="1" x14ac:dyDescent="0.2">
      <c r="A72" s="483" t="s">
        <v>508</v>
      </c>
      <c r="B72" s="481">
        <v>126802</v>
      </c>
      <c r="C72" s="481">
        <v>15321</v>
      </c>
      <c r="D72" s="481">
        <v>12112</v>
      </c>
      <c r="E72" s="484">
        <f t="shared" ref="E72:G76" si="15">IF($A$52=37802,IF(COUNTBLANK(B$52:B$71)&gt;0,#N/A,IF(ISBLANK(B72)=FALSE,B72/B$52*100,#N/A)),IF(COUNTBLANK(B$52:B$76)&gt;0,#N/A,B72/B$52*100))</f>
        <v>110.9184744576627</v>
      </c>
      <c r="F72" s="484">
        <f t="shared" si="15"/>
        <v>93.65486887951586</v>
      </c>
      <c r="G72" s="484">
        <f t="shared" si="15"/>
        <v>115.99310476920131</v>
      </c>
      <c r="H72" s="485" t="str">
        <f>IF(A$52=37802,IF(ISERROR(L72)=TRUE,IF(ISBLANK(A72)=FALSE,IF(MONTH(A72)=MONTH(MAX(A$52:A$76)),A72,""),""),""),IF(ISERROR(L72)=TRUE,IF(MONTH(A72)=MONTH(MAX(A$52:A$76)),A72,""),""))</f>
        <v/>
      </c>
      <c r="I72" s="473" t="str">
        <f t="shared" si="12"/>
        <v/>
      </c>
      <c r="J72" s="473" t="str">
        <f t="shared" si="12"/>
        <v/>
      </c>
      <c r="K72" s="473" t="str">
        <f t="shared" si="12"/>
        <v/>
      </c>
      <c r="L72" s="473" t="e">
        <f t="shared" si="13"/>
        <v>#N/A</v>
      </c>
    </row>
    <row r="73" spans="1:12" ht="15" customHeight="1" x14ac:dyDescent="0.2">
      <c r="A73" s="483" t="s">
        <v>509</v>
      </c>
      <c r="B73" s="481">
        <v>127755</v>
      </c>
      <c r="C73" s="481">
        <v>16038</v>
      </c>
      <c r="D73" s="481">
        <v>12397</v>
      </c>
      <c r="E73" s="484">
        <f t="shared" si="15"/>
        <v>111.75209937018894</v>
      </c>
      <c r="F73" s="484">
        <f t="shared" si="15"/>
        <v>98.037777370254915</v>
      </c>
      <c r="G73" s="484">
        <f t="shared" si="15"/>
        <v>118.72246696035242</v>
      </c>
      <c r="H73" s="485" t="str">
        <f>IF(A$52=37802,IF(ISERROR(L73)=TRUE,IF(ISBLANK(A73)=FALSE,IF(MONTH(A73)=MONTH(MAX(A$52:A$76)),A73,""),""),""),IF(ISERROR(L73)=TRUE,IF(MONTH(A73)=MONTH(MAX(A$52:A$76)),A73,""),""))</f>
        <v/>
      </c>
      <c r="I73" s="473" t="str">
        <f t="shared" si="12"/>
        <v/>
      </c>
      <c r="J73" s="473" t="str">
        <f t="shared" si="12"/>
        <v/>
      </c>
      <c r="K73" s="473" t="str">
        <f t="shared" si="12"/>
        <v/>
      </c>
      <c r="L73" s="473" t="e">
        <f t="shared" si="13"/>
        <v>#N/A</v>
      </c>
    </row>
    <row r="74" spans="1:12" ht="15" customHeight="1" x14ac:dyDescent="0.2">
      <c r="A74" s="483">
        <v>45536</v>
      </c>
      <c r="B74" s="481">
        <v>128470</v>
      </c>
      <c r="C74" s="481">
        <v>15343</v>
      </c>
      <c r="D74" s="481">
        <v>12772</v>
      </c>
      <c r="E74" s="484">
        <f t="shared" si="15"/>
        <v>112.37753673897831</v>
      </c>
      <c r="F74" s="484">
        <f t="shared" si="15"/>
        <v>93.789351427348862</v>
      </c>
      <c r="G74" s="484">
        <f t="shared" si="15"/>
        <v>122.31373300134074</v>
      </c>
      <c r="H74" s="485">
        <f>IF(A$52=37802,IF(ISERROR(L74)=TRUE,IF(ISBLANK(A74)=FALSE,IF(MONTH(A74)=MONTH(MAX(A$52:A$76)),A74,""),""),""),IF(ISERROR(L74)=TRUE,IF(MONTH(A74)=MONTH(MAX(A$52:A$76)),A74,""),""))</f>
        <v>45536</v>
      </c>
      <c r="I74" s="473">
        <f t="shared" si="12"/>
        <v>112.37753673897831</v>
      </c>
      <c r="J74" s="473">
        <f t="shared" si="12"/>
        <v>93.789351427348862</v>
      </c>
      <c r="K74" s="473">
        <f t="shared" si="12"/>
        <v>122.31373300134074</v>
      </c>
      <c r="L74" s="473" t="e">
        <f t="shared" si="13"/>
        <v>#N/A</v>
      </c>
    </row>
    <row r="75" spans="1:12" ht="15" customHeight="1" x14ac:dyDescent="0.2">
      <c r="A75" s="483" t="s">
        <v>510</v>
      </c>
      <c r="B75" s="481">
        <v>128866</v>
      </c>
      <c r="C75" s="481">
        <v>15799</v>
      </c>
      <c r="D75" s="481">
        <v>12795</v>
      </c>
      <c r="E75" s="484">
        <f t="shared" si="15"/>
        <v>112.72393282015396</v>
      </c>
      <c r="F75" s="484">
        <f t="shared" si="15"/>
        <v>96.576807873341892</v>
      </c>
      <c r="G75" s="484">
        <f t="shared" si="15"/>
        <v>122.53399731852134</v>
      </c>
      <c r="H75" s="485" t="str">
        <f>IF(A$52=37802,IF(ISERROR(L75)=TRUE,IF(ISBLANK(A75)=FALSE,IF(MONTH(A75)=MONTH(MAX(A$52:A$76)),A75,""),""),""),IF(ISERROR(L75)=TRUE,IF(MONTH(A75)=MONTH(MAX(A$52:A$76)),A75,""),""))</f>
        <v/>
      </c>
      <c r="I75" s="473" t="str">
        <f t="shared" si="12"/>
        <v/>
      </c>
      <c r="J75" s="473" t="str">
        <f t="shared" si="12"/>
        <v/>
      </c>
      <c r="K75" s="473" t="str">
        <f t="shared" si="12"/>
        <v/>
      </c>
      <c r="L75" s="473" t="e">
        <f t="shared" si="13"/>
        <v>#N/A</v>
      </c>
    </row>
    <row r="76" spans="1:12" ht="15" customHeight="1" x14ac:dyDescent="0.2">
      <c r="A76" s="483" t="s">
        <v>511</v>
      </c>
      <c r="B76" s="481">
        <v>128617</v>
      </c>
      <c r="C76" s="486">
        <v>15418</v>
      </c>
      <c r="D76" s="486">
        <v>12318</v>
      </c>
      <c r="E76" s="484">
        <f t="shared" si="15"/>
        <v>112.50612316305109</v>
      </c>
      <c r="F76" s="484">
        <f t="shared" si="15"/>
        <v>94.247814658597719</v>
      </c>
      <c r="G76" s="484">
        <f t="shared" si="15"/>
        <v>117.96590691438422</v>
      </c>
      <c r="H76" s="485" t="str">
        <f>IF(A$52=37802,IF(ISERROR(L76)=TRUE,IF(ISBLANK(A76)=FALSE,IF(MONTH(A76)=MONTH(MAX(A$52:A$76)),A76,""),""),""),IF(ISERROR(L76)=TRUE,IF(MONTH(A76)=MONTH(MAX(A$52:A$76)),A76,""),""))</f>
        <v/>
      </c>
      <c r="I76" s="473" t="str">
        <f t="shared" si="12"/>
        <v/>
      </c>
      <c r="J76" s="473" t="str">
        <f t="shared" si="12"/>
        <v/>
      </c>
      <c r="K76" s="473" t="str">
        <f t="shared" si="12"/>
        <v/>
      </c>
      <c r="L76" s="473" t="e">
        <f t="shared" si="13"/>
        <v>#N/A</v>
      </c>
    </row>
    <row r="78" spans="1:12" ht="15" customHeight="1" x14ac:dyDescent="0.2">
      <c r="I78" s="473">
        <f>IF(I76&lt;&gt;"",I76,IF(I75&lt;&gt;"",I75,IF(I74&lt;&gt;"",I74,IF(I73&lt;&gt;"",I73,IF(I72&lt;&gt;"",I72,IF(I71&lt;&gt;"",I71,""))))))</f>
        <v>112.37753673897831</v>
      </c>
      <c r="J78" s="473">
        <f>IF(J76&lt;&gt;"",J76,IF(J75&lt;&gt;"",J75,IF(J74&lt;&gt;"",J74,IF(J73&lt;&gt;"",J73,IF(J72&lt;&gt;"",J72,IF(J71&lt;&gt;"",J71,""))))))</f>
        <v>93.789351427348862</v>
      </c>
      <c r="K78" s="473">
        <f>IF(K76&lt;&gt;"",K76,IF(K75&lt;&gt;"",K75,IF(K74&lt;&gt;"",K74,IF(K73&lt;&gt;"",K73,IF(K72&lt;&gt;"",K72,IF(K71&lt;&gt;"",K71,""))))))</f>
        <v>122.31373300134074</v>
      </c>
    </row>
    <row r="79" spans="1:12" ht="15" customHeight="1" x14ac:dyDescent="0.2">
      <c r="I79" s="470">
        <f>RANK(I78,$I78:$K78)</f>
        <v>2</v>
      </c>
      <c r="J79" s="470">
        <f>RANK(J78,$I78:$K78)</f>
        <v>3</v>
      </c>
      <c r="K79" s="470">
        <f>RANK(K78,$I78:$K78)</f>
        <v>1</v>
      </c>
    </row>
    <row r="80" spans="1:12" ht="15" customHeight="1" x14ac:dyDescent="0.2">
      <c r="I80" s="473" t="str">
        <f>"SvB: "&amp;IF(I78&gt;100,"+","")&amp;TEXT(I78-100,"0,0")&amp;"%"</f>
        <v>SvB: +12,4%</v>
      </c>
      <c r="J80" s="473" t="str">
        <f>"GeB - ausschließlich: "&amp;IF(J78&gt;100,"+","")&amp;TEXT(J78-100,"0,0")&amp;"%"</f>
        <v>GeB - ausschließlich: -6,2%</v>
      </c>
      <c r="K80" s="473" t="str">
        <f>"GeB - im Nebenjob: "&amp;IF(K78&gt;100,"+","")&amp;TEXT(K78-100,"0,0")&amp;"%"</f>
        <v>GeB - im Nebenjob: +22,3%</v>
      </c>
    </row>
    <row r="82" spans="9:9" ht="15" customHeight="1" x14ac:dyDescent="0.2">
      <c r="I82" s="473" t="str">
        <f>IF(ISERROR(HLOOKUP(1,I$79:K$80,2,FALSE)),"",HLOOKUP(1,I$79:K$80,2,FALSE))</f>
        <v>GeB - im Nebenjob: +22,3%</v>
      </c>
    </row>
    <row r="83" spans="9:9" ht="15" customHeight="1" x14ac:dyDescent="0.2">
      <c r="I83" s="473" t="str">
        <f>IF(ISERROR(HLOOKUP(2,I$79:K$80,2,FALSE)),"",HLOOKUP(2,I$79:K$80,2,FALSE))</f>
        <v>SvB: +12,4%</v>
      </c>
    </row>
    <row r="84" spans="9:9" ht="15" customHeight="1" x14ac:dyDescent="0.2">
      <c r="I84" s="473" t="str">
        <f>IF(ISERROR(HLOOKUP(3,I$79:K$80,2,FALSE)),"",HLOOKUP(3,I$79:K$80,2,FALSE))</f>
        <v>GeB - ausschließlich: -6,2%</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404CE-B72E-4A5D-BA3D-5AF16A466B88}">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7" customWidth="1"/>
    <col min="2" max="2" width="17.28515625" style="527" customWidth="1"/>
    <col min="3" max="3" width="23.28515625" style="527" customWidth="1"/>
    <col min="4" max="5" width="11.42578125" style="527" customWidth="1"/>
    <col min="6" max="8" width="11.42578125" style="527"/>
    <col min="9" max="9" width="15.7109375" style="527" customWidth="1"/>
    <col min="10" max="256" width="11.42578125" style="527"/>
    <col min="257" max="257" width="2.7109375" style="527" customWidth="1"/>
    <col min="258" max="258" width="17.28515625" style="527" customWidth="1"/>
    <col min="259" max="259" width="23.28515625" style="527" customWidth="1"/>
    <col min="260" max="261" width="11.42578125" style="527" customWidth="1"/>
    <col min="262" max="264" width="11.42578125" style="527"/>
    <col min="265" max="265" width="15.7109375" style="527" customWidth="1"/>
    <col min="266" max="512" width="11.42578125" style="527"/>
    <col min="513" max="513" width="2.7109375" style="527" customWidth="1"/>
    <col min="514" max="514" width="17.28515625" style="527" customWidth="1"/>
    <col min="515" max="515" width="23.28515625" style="527" customWidth="1"/>
    <col min="516" max="517" width="11.42578125" style="527" customWidth="1"/>
    <col min="518" max="520" width="11.42578125" style="527"/>
    <col min="521" max="521" width="15.7109375" style="527" customWidth="1"/>
    <col min="522" max="768" width="11.42578125" style="527"/>
    <col min="769" max="769" width="2.7109375" style="527" customWidth="1"/>
    <col min="770" max="770" width="17.28515625" style="527" customWidth="1"/>
    <col min="771" max="771" width="23.28515625" style="527" customWidth="1"/>
    <col min="772" max="773" width="11.42578125" style="527" customWidth="1"/>
    <col min="774" max="776" width="11.42578125" style="527"/>
    <col min="777" max="777" width="15.7109375" style="527" customWidth="1"/>
    <col min="778" max="1024" width="11.42578125" style="527"/>
    <col min="1025" max="1025" width="2.7109375" style="527" customWidth="1"/>
    <col min="1026" max="1026" width="17.28515625" style="527" customWidth="1"/>
    <col min="1027" max="1027" width="23.28515625" style="527" customWidth="1"/>
    <col min="1028" max="1029" width="11.42578125" style="527" customWidth="1"/>
    <col min="1030" max="1032" width="11.42578125" style="527"/>
    <col min="1033" max="1033" width="15.7109375" style="527" customWidth="1"/>
    <col min="1034" max="1280" width="11.42578125" style="527"/>
    <col min="1281" max="1281" width="2.7109375" style="527" customWidth="1"/>
    <col min="1282" max="1282" width="17.28515625" style="527" customWidth="1"/>
    <col min="1283" max="1283" width="23.28515625" style="527" customWidth="1"/>
    <col min="1284" max="1285" width="11.42578125" style="527" customWidth="1"/>
    <col min="1286" max="1288" width="11.42578125" style="527"/>
    <col min="1289" max="1289" width="15.7109375" style="527" customWidth="1"/>
    <col min="1290" max="1536" width="11.42578125" style="527"/>
    <col min="1537" max="1537" width="2.7109375" style="527" customWidth="1"/>
    <col min="1538" max="1538" width="17.28515625" style="527" customWidth="1"/>
    <col min="1539" max="1539" width="23.28515625" style="527" customWidth="1"/>
    <col min="1540" max="1541" width="11.42578125" style="527" customWidth="1"/>
    <col min="1542" max="1544" width="11.42578125" style="527"/>
    <col min="1545" max="1545" width="15.7109375" style="527" customWidth="1"/>
    <col min="1546" max="1792" width="11.42578125" style="527"/>
    <col min="1793" max="1793" width="2.7109375" style="527" customWidth="1"/>
    <col min="1794" max="1794" width="17.28515625" style="527" customWidth="1"/>
    <col min="1795" max="1795" width="23.28515625" style="527" customWidth="1"/>
    <col min="1796" max="1797" width="11.42578125" style="527" customWidth="1"/>
    <col min="1798" max="1800" width="11.42578125" style="527"/>
    <col min="1801" max="1801" width="15.7109375" style="527" customWidth="1"/>
    <col min="1802" max="2048" width="11.42578125" style="527"/>
    <col min="2049" max="2049" width="2.7109375" style="527" customWidth="1"/>
    <col min="2050" max="2050" width="17.28515625" style="527" customWidth="1"/>
    <col min="2051" max="2051" width="23.28515625" style="527" customWidth="1"/>
    <col min="2052" max="2053" width="11.42578125" style="527" customWidth="1"/>
    <col min="2054" max="2056" width="11.42578125" style="527"/>
    <col min="2057" max="2057" width="15.7109375" style="527" customWidth="1"/>
    <col min="2058" max="2304" width="11.42578125" style="527"/>
    <col min="2305" max="2305" width="2.7109375" style="527" customWidth="1"/>
    <col min="2306" max="2306" width="17.28515625" style="527" customWidth="1"/>
    <col min="2307" max="2307" width="23.28515625" style="527" customWidth="1"/>
    <col min="2308" max="2309" width="11.42578125" style="527" customWidth="1"/>
    <col min="2310" max="2312" width="11.42578125" style="527"/>
    <col min="2313" max="2313" width="15.7109375" style="527" customWidth="1"/>
    <col min="2314" max="2560" width="11.42578125" style="527"/>
    <col min="2561" max="2561" width="2.7109375" style="527" customWidth="1"/>
    <col min="2562" max="2562" width="17.28515625" style="527" customWidth="1"/>
    <col min="2563" max="2563" width="23.28515625" style="527" customWidth="1"/>
    <col min="2564" max="2565" width="11.42578125" style="527" customWidth="1"/>
    <col min="2566" max="2568" width="11.42578125" style="527"/>
    <col min="2569" max="2569" width="15.7109375" style="527" customWidth="1"/>
    <col min="2570" max="2816" width="11.42578125" style="527"/>
    <col min="2817" max="2817" width="2.7109375" style="527" customWidth="1"/>
    <col min="2818" max="2818" width="17.28515625" style="527" customWidth="1"/>
    <col min="2819" max="2819" width="23.28515625" style="527" customWidth="1"/>
    <col min="2820" max="2821" width="11.42578125" style="527" customWidth="1"/>
    <col min="2822" max="2824" width="11.42578125" style="527"/>
    <col min="2825" max="2825" width="15.7109375" style="527" customWidth="1"/>
    <col min="2826" max="3072" width="11.42578125" style="527"/>
    <col min="3073" max="3073" width="2.7109375" style="527" customWidth="1"/>
    <col min="3074" max="3074" width="17.28515625" style="527" customWidth="1"/>
    <col min="3075" max="3075" width="23.28515625" style="527" customWidth="1"/>
    <col min="3076" max="3077" width="11.42578125" style="527" customWidth="1"/>
    <col min="3078" max="3080" width="11.42578125" style="527"/>
    <col min="3081" max="3081" width="15.7109375" style="527" customWidth="1"/>
    <col min="3082" max="3328" width="11.42578125" style="527"/>
    <col min="3329" max="3329" width="2.7109375" style="527" customWidth="1"/>
    <col min="3330" max="3330" width="17.28515625" style="527" customWidth="1"/>
    <col min="3331" max="3331" width="23.28515625" style="527" customWidth="1"/>
    <col min="3332" max="3333" width="11.42578125" style="527" customWidth="1"/>
    <col min="3334" max="3336" width="11.42578125" style="527"/>
    <col min="3337" max="3337" width="15.7109375" style="527" customWidth="1"/>
    <col min="3338" max="3584" width="11.42578125" style="527"/>
    <col min="3585" max="3585" width="2.7109375" style="527" customWidth="1"/>
    <col min="3586" max="3586" width="17.28515625" style="527" customWidth="1"/>
    <col min="3587" max="3587" width="23.28515625" style="527" customWidth="1"/>
    <col min="3588" max="3589" width="11.42578125" style="527" customWidth="1"/>
    <col min="3590" max="3592" width="11.42578125" style="527"/>
    <col min="3593" max="3593" width="15.7109375" style="527" customWidth="1"/>
    <col min="3594" max="3840" width="11.42578125" style="527"/>
    <col min="3841" max="3841" width="2.7109375" style="527" customWidth="1"/>
    <col min="3842" max="3842" width="17.28515625" style="527" customWidth="1"/>
    <col min="3843" max="3843" width="23.28515625" style="527" customWidth="1"/>
    <col min="3844" max="3845" width="11.42578125" style="527" customWidth="1"/>
    <col min="3846" max="3848" width="11.42578125" style="527"/>
    <col min="3849" max="3849" width="15.7109375" style="527" customWidth="1"/>
    <col min="3850" max="4096" width="11.42578125" style="527"/>
    <col min="4097" max="4097" width="2.7109375" style="527" customWidth="1"/>
    <col min="4098" max="4098" width="17.28515625" style="527" customWidth="1"/>
    <col min="4099" max="4099" width="23.28515625" style="527" customWidth="1"/>
    <col min="4100" max="4101" width="11.42578125" style="527" customWidth="1"/>
    <col min="4102" max="4104" width="11.42578125" style="527"/>
    <col min="4105" max="4105" width="15.7109375" style="527" customWidth="1"/>
    <col min="4106" max="4352" width="11.42578125" style="527"/>
    <col min="4353" max="4353" width="2.7109375" style="527" customWidth="1"/>
    <col min="4354" max="4354" width="17.28515625" style="527" customWidth="1"/>
    <col min="4355" max="4355" width="23.28515625" style="527" customWidth="1"/>
    <col min="4356" max="4357" width="11.42578125" style="527" customWidth="1"/>
    <col min="4358" max="4360" width="11.42578125" style="527"/>
    <col min="4361" max="4361" width="15.7109375" style="527" customWidth="1"/>
    <col min="4362" max="4608" width="11.42578125" style="527"/>
    <col min="4609" max="4609" width="2.7109375" style="527" customWidth="1"/>
    <col min="4610" max="4610" width="17.28515625" style="527" customWidth="1"/>
    <col min="4611" max="4611" width="23.28515625" style="527" customWidth="1"/>
    <col min="4612" max="4613" width="11.42578125" style="527" customWidth="1"/>
    <col min="4614" max="4616" width="11.42578125" style="527"/>
    <col min="4617" max="4617" width="15.7109375" style="527" customWidth="1"/>
    <col min="4618" max="4864" width="11.42578125" style="527"/>
    <col min="4865" max="4865" width="2.7109375" style="527" customWidth="1"/>
    <col min="4866" max="4866" width="17.28515625" style="527" customWidth="1"/>
    <col min="4867" max="4867" width="23.28515625" style="527" customWidth="1"/>
    <col min="4868" max="4869" width="11.42578125" style="527" customWidth="1"/>
    <col min="4870" max="4872" width="11.42578125" style="527"/>
    <col min="4873" max="4873" width="15.7109375" style="527" customWidth="1"/>
    <col min="4874" max="5120" width="11.42578125" style="527"/>
    <col min="5121" max="5121" width="2.7109375" style="527" customWidth="1"/>
    <col min="5122" max="5122" width="17.28515625" style="527" customWidth="1"/>
    <col min="5123" max="5123" width="23.28515625" style="527" customWidth="1"/>
    <col min="5124" max="5125" width="11.42578125" style="527" customWidth="1"/>
    <col min="5126" max="5128" width="11.42578125" style="527"/>
    <col min="5129" max="5129" width="15.7109375" style="527" customWidth="1"/>
    <col min="5130" max="5376" width="11.42578125" style="527"/>
    <col min="5377" max="5377" width="2.7109375" style="527" customWidth="1"/>
    <col min="5378" max="5378" width="17.28515625" style="527" customWidth="1"/>
    <col min="5379" max="5379" width="23.28515625" style="527" customWidth="1"/>
    <col min="5380" max="5381" width="11.42578125" style="527" customWidth="1"/>
    <col min="5382" max="5384" width="11.42578125" style="527"/>
    <col min="5385" max="5385" width="15.7109375" style="527" customWidth="1"/>
    <col min="5386" max="5632" width="11.42578125" style="527"/>
    <col min="5633" max="5633" width="2.7109375" style="527" customWidth="1"/>
    <col min="5634" max="5634" width="17.28515625" style="527" customWidth="1"/>
    <col min="5635" max="5635" width="23.28515625" style="527" customWidth="1"/>
    <col min="5636" max="5637" width="11.42578125" style="527" customWidth="1"/>
    <col min="5638" max="5640" width="11.42578125" style="527"/>
    <col min="5641" max="5641" width="15.7109375" style="527" customWidth="1"/>
    <col min="5642" max="5888" width="11.42578125" style="527"/>
    <col min="5889" max="5889" width="2.7109375" style="527" customWidth="1"/>
    <col min="5890" max="5890" width="17.28515625" style="527" customWidth="1"/>
    <col min="5891" max="5891" width="23.28515625" style="527" customWidth="1"/>
    <col min="5892" max="5893" width="11.42578125" style="527" customWidth="1"/>
    <col min="5894" max="5896" width="11.42578125" style="527"/>
    <col min="5897" max="5897" width="15.7109375" style="527" customWidth="1"/>
    <col min="5898" max="6144" width="11.42578125" style="527"/>
    <col min="6145" max="6145" width="2.7109375" style="527" customWidth="1"/>
    <col min="6146" max="6146" width="17.28515625" style="527" customWidth="1"/>
    <col min="6147" max="6147" width="23.28515625" style="527" customWidth="1"/>
    <col min="6148" max="6149" width="11.42578125" style="527" customWidth="1"/>
    <col min="6150" max="6152" width="11.42578125" style="527"/>
    <col min="6153" max="6153" width="15.7109375" style="527" customWidth="1"/>
    <col min="6154" max="6400" width="11.42578125" style="527"/>
    <col min="6401" max="6401" width="2.7109375" style="527" customWidth="1"/>
    <col min="6402" max="6402" width="17.28515625" style="527" customWidth="1"/>
    <col min="6403" max="6403" width="23.28515625" style="527" customWidth="1"/>
    <col min="6404" max="6405" width="11.42578125" style="527" customWidth="1"/>
    <col min="6406" max="6408" width="11.42578125" style="527"/>
    <col min="6409" max="6409" width="15.7109375" style="527" customWidth="1"/>
    <col min="6410" max="6656" width="11.42578125" style="527"/>
    <col min="6657" max="6657" width="2.7109375" style="527" customWidth="1"/>
    <col min="6658" max="6658" width="17.28515625" style="527" customWidth="1"/>
    <col min="6659" max="6659" width="23.28515625" style="527" customWidth="1"/>
    <col min="6660" max="6661" width="11.42578125" style="527" customWidth="1"/>
    <col min="6662" max="6664" width="11.42578125" style="527"/>
    <col min="6665" max="6665" width="15.7109375" style="527" customWidth="1"/>
    <col min="6666" max="6912" width="11.42578125" style="527"/>
    <col min="6913" max="6913" width="2.7109375" style="527" customWidth="1"/>
    <col min="6914" max="6914" width="17.28515625" style="527" customWidth="1"/>
    <col min="6915" max="6915" width="23.28515625" style="527" customWidth="1"/>
    <col min="6916" max="6917" width="11.42578125" style="527" customWidth="1"/>
    <col min="6918" max="6920" width="11.42578125" style="527"/>
    <col min="6921" max="6921" width="15.7109375" style="527" customWidth="1"/>
    <col min="6922" max="7168" width="11.42578125" style="527"/>
    <col min="7169" max="7169" width="2.7109375" style="527" customWidth="1"/>
    <col min="7170" max="7170" width="17.28515625" style="527" customWidth="1"/>
    <col min="7171" max="7171" width="23.28515625" style="527" customWidth="1"/>
    <col min="7172" max="7173" width="11.42578125" style="527" customWidth="1"/>
    <col min="7174" max="7176" width="11.42578125" style="527"/>
    <col min="7177" max="7177" width="15.7109375" style="527" customWidth="1"/>
    <col min="7178" max="7424" width="11.42578125" style="527"/>
    <col min="7425" max="7425" width="2.7109375" style="527" customWidth="1"/>
    <col min="7426" max="7426" width="17.28515625" style="527" customWidth="1"/>
    <col min="7427" max="7427" width="23.28515625" style="527" customWidth="1"/>
    <col min="7428" max="7429" width="11.42578125" style="527" customWidth="1"/>
    <col min="7430" max="7432" width="11.42578125" style="527"/>
    <col min="7433" max="7433" width="15.7109375" style="527" customWidth="1"/>
    <col min="7434" max="7680" width="11.42578125" style="527"/>
    <col min="7681" max="7681" width="2.7109375" style="527" customWidth="1"/>
    <col min="7682" max="7682" width="17.28515625" style="527" customWidth="1"/>
    <col min="7683" max="7683" width="23.28515625" style="527" customWidth="1"/>
    <col min="7684" max="7685" width="11.42578125" style="527" customWidth="1"/>
    <col min="7686" max="7688" width="11.42578125" style="527"/>
    <col min="7689" max="7689" width="15.7109375" style="527" customWidth="1"/>
    <col min="7690" max="7936" width="11.42578125" style="527"/>
    <col min="7937" max="7937" width="2.7109375" style="527" customWidth="1"/>
    <col min="7938" max="7938" width="17.28515625" style="527" customWidth="1"/>
    <col min="7939" max="7939" width="23.28515625" style="527" customWidth="1"/>
    <col min="7940" max="7941" width="11.42578125" style="527" customWidth="1"/>
    <col min="7942" max="7944" width="11.42578125" style="527"/>
    <col min="7945" max="7945" width="15.7109375" style="527" customWidth="1"/>
    <col min="7946" max="8192" width="11.42578125" style="527"/>
    <col min="8193" max="8193" width="2.7109375" style="527" customWidth="1"/>
    <col min="8194" max="8194" width="17.28515625" style="527" customWidth="1"/>
    <col min="8195" max="8195" width="23.28515625" style="527" customWidth="1"/>
    <col min="8196" max="8197" width="11.42578125" style="527" customWidth="1"/>
    <col min="8198" max="8200" width="11.42578125" style="527"/>
    <col min="8201" max="8201" width="15.7109375" style="527" customWidth="1"/>
    <col min="8202" max="8448" width="11.42578125" style="527"/>
    <col min="8449" max="8449" width="2.7109375" style="527" customWidth="1"/>
    <col min="8450" max="8450" width="17.28515625" style="527" customWidth="1"/>
    <col min="8451" max="8451" width="23.28515625" style="527" customWidth="1"/>
    <col min="8452" max="8453" width="11.42578125" style="527" customWidth="1"/>
    <col min="8454" max="8456" width="11.42578125" style="527"/>
    <col min="8457" max="8457" width="15.7109375" style="527" customWidth="1"/>
    <col min="8458" max="8704" width="11.42578125" style="527"/>
    <col min="8705" max="8705" width="2.7109375" style="527" customWidth="1"/>
    <col min="8706" max="8706" width="17.28515625" style="527" customWidth="1"/>
    <col min="8707" max="8707" width="23.28515625" style="527" customWidth="1"/>
    <col min="8708" max="8709" width="11.42578125" style="527" customWidth="1"/>
    <col min="8710" max="8712" width="11.42578125" style="527"/>
    <col min="8713" max="8713" width="15.7109375" style="527" customWidth="1"/>
    <col min="8714" max="8960" width="11.42578125" style="527"/>
    <col min="8961" max="8961" width="2.7109375" style="527" customWidth="1"/>
    <col min="8962" max="8962" width="17.28515625" style="527" customWidth="1"/>
    <col min="8963" max="8963" width="23.28515625" style="527" customWidth="1"/>
    <col min="8964" max="8965" width="11.42578125" style="527" customWidth="1"/>
    <col min="8966" max="8968" width="11.42578125" style="527"/>
    <col min="8969" max="8969" width="15.7109375" style="527" customWidth="1"/>
    <col min="8970" max="9216" width="11.42578125" style="527"/>
    <col min="9217" max="9217" width="2.7109375" style="527" customWidth="1"/>
    <col min="9218" max="9218" width="17.28515625" style="527" customWidth="1"/>
    <col min="9219" max="9219" width="23.28515625" style="527" customWidth="1"/>
    <col min="9220" max="9221" width="11.42578125" style="527" customWidth="1"/>
    <col min="9222" max="9224" width="11.42578125" style="527"/>
    <col min="9225" max="9225" width="15.7109375" style="527" customWidth="1"/>
    <col min="9226" max="9472" width="11.42578125" style="527"/>
    <col min="9473" max="9473" width="2.7109375" style="527" customWidth="1"/>
    <col min="9474" max="9474" width="17.28515625" style="527" customWidth="1"/>
    <col min="9475" max="9475" width="23.28515625" style="527" customWidth="1"/>
    <col min="9476" max="9477" width="11.42578125" style="527" customWidth="1"/>
    <col min="9478" max="9480" width="11.42578125" style="527"/>
    <col min="9481" max="9481" width="15.7109375" style="527" customWidth="1"/>
    <col min="9482" max="9728" width="11.42578125" style="527"/>
    <col min="9729" max="9729" width="2.7109375" style="527" customWidth="1"/>
    <col min="9730" max="9730" width="17.28515625" style="527" customWidth="1"/>
    <col min="9731" max="9731" width="23.28515625" style="527" customWidth="1"/>
    <col min="9732" max="9733" width="11.42578125" style="527" customWidth="1"/>
    <col min="9734" max="9736" width="11.42578125" style="527"/>
    <col min="9737" max="9737" width="15.7109375" style="527" customWidth="1"/>
    <col min="9738" max="9984" width="11.42578125" style="527"/>
    <col min="9985" max="9985" width="2.7109375" style="527" customWidth="1"/>
    <col min="9986" max="9986" width="17.28515625" style="527" customWidth="1"/>
    <col min="9987" max="9987" width="23.28515625" style="527" customWidth="1"/>
    <col min="9988" max="9989" width="11.42578125" style="527" customWidth="1"/>
    <col min="9990" max="9992" width="11.42578125" style="527"/>
    <col min="9993" max="9993" width="15.7109375" style="527" customWidth="1"/>
    <col min="9994" max="10240" width="11.42578125" style="527"/>
    <col min="10241" max="10241" width="2.7109375" style="527" customWidth="1"/>
    <col min="10242" max="10242" width="17.28515625" style="527" customWidth="1"/>
    <col min="10243" max="10243" width="23.28515625" style="527" customWidth="1"/>
    <col min="10244" max="10245" width="11.42578125" style="527" customWidth="1"/>
    <col min="10246" max="10248" width="11.42578125" style="527"/>
    <col min="10249" max="10249" width="15.7109375" style="527" customWidth="1"/>
    <col min="10250" max="10496" width="11.42578125" style="527"/>
    <col min="10497" max="10497" width="2.7109375" style="527" customWidth="1"/>
    <col min="10498" max="10498" width="17.28515625" style="527" customWidth="1"/>
    <col min="10499" max="10499" width="23.28515625" style="527" customWidth="1"/>
    <col min="10500" max="10501" width="11.42578125" style="527" customWidth="1"/>
    <col min="10502" max="10504" width="11.42578125" style="527"/>
    <col min="10505" max="10505" width="15.7109375" style="527" customWidth="1"/>
    <col min="10506" max="10752" width="11.42578125" style="527"/>
    <col min="10753" max="10753" width="2.7109375" style="527" customWidth="1"/>
    <col min="10754" max="10754" width="17.28515625" style="527" customWidth="1"/>
    <col min="10755" max="10755" width="23.28515625" style="527" customWidth="1"/>
    <col min="10756" max="10757" width="11.42578125" style="527" customWidth="1"/>
    <col min="10758" max="10760" width="11.42578125" style="527"/>
    <col min="10761" max="10761" width="15.7109375" style="527" customWidth="1"/>
    <col min="10762" max="11008" width="11.42578125" style="527"/>
    <col min="11009" max="11009" width="2.7109375" style="527" customWidth="1"/>
    <col min="11010" max="11010" width="17.28515625" style="527" customWidth="1"/>
    <col min="11011" max="11011" width="23.28515625" style="527" customWidth="1"/>
    <col min="11012" max="11013" width="11.42578125" style="527" customWidth="1"/>
    <col min="11014" max="11016" width="11.42578125" style="527"/>
    <col min="11017" max="11017" width="15.7109375" style="527" customWidth="1"/>
    <col min="11018" max="11264" width="11.42578125" style="527"/>
    <col min="11265" max="11265" width="2.7109375" style="527" customWidth="1"/>
    <col min="11266" max="11266" width="17.28515625" style="527" customWidth="1"/>
    <col min="11267" max="11267" width="23.28515625" style="527" customWidth="1"/>
    <col min="11268" max="11269" width="11.42578125" style="527" customWidth="1"/>
    <col min="11270" max="11272" width="11.42578125" style="527"/>
    <col min="11273" max="11273" width="15.7109375" style="527" customWidth="1"/>
    <col min="11274" max="11520" width="11.42578125" style="527"/>
    <col min="11521" max="11521" width="2.7109375" style="527" customWidth="1"/>
    <col min="11522" max="11522" width="17.28515625" style="527" customWidth="1"/>
    <col min="11523" max="11523" width="23.28515625" style="527" customWidth="1"/>
    <col min="11524" max="11525" width="11.42578125" style="527" customWidth="1"/>
    <col min="11526" max="11528" width="11.42578125" style="527"/>
    <col min="11529" max="11529" width="15.7109375" style="527" customWidth="1"/>
    <col min="11530" max="11776" width="11.42578125" style="527"/>
    <col min="11777" max="11777" width="2.7109375" style="527" customWidth="1"/>
    <col min="11778" max="11778" width="17.28515625" style="527" customWidth="1"/>
    <col min="11779" max="11779" width="23.28515625" style="527" customWidth="1"/>
    <col min="11780" max="11781" width="11.42578125" style="527" customWidth="1"/>
    <col min="11782" max="11784" width="11.42578125" style="527"/>
    <col min="11785" max="11785" width="15.7109375" style="527" customWidth="1"/>
    <col min="11786" max="12032" width="11.42578125" style="527"/>
    <col min="12033" max="12033" width="2.7109375" style="527" customWidth="1"/>
    <col min="12034" max="12034" width="17.28515625" style="527" customWidth="1"/>
    <col min="12035" max="12035" width="23.28515625" style="527" customWidth="1"/>
    <col min="12036" max="12037" width="11.42578125" style="527" customWidth="1"/>
    <col min="12038" max="12040" width="11.42578125" style="527"/>
    <col min="12041" max="12041" width="15.7109375" style="527" customWidth="1"/>
    <col min="12042" max="12288" width="11.42578125" style="527"/>
    <col min="12289" max="12289" width="2.7109375" style="527" customWidth="1"/>
    <col min="12290" max="12290" width="17.28515625" style="527" customWidth="1"/>
    <col min="12291" max="12291" width="23.28515625" style="527" customWidth="1"/>
    <col min="12292" max="12293" width="11.42578125" style="527" customWidth="1"/>
    <col min="12294" max="12296" width="11.42578125" style="527"/>
    <col min="12297" max="12297" width="15.7109375" style="527" customWidth="1"/>
    <col min="12298" max="12544" width="11.42578125" style="527"/>
    <col min="12545" max="12545" width="2.7109375" style="527" customWidth="1"/>
    <col min="12546" max="12546" width="17.28515625" style="527" customWidth="1"/>
    <col min="12547" max="12547" width="23.28515625" style="527" customWidth="1"/>
    <col min="12548" max="12549" width="11.42578125" style="527" customWidth="1"/>
    <col min="12550" max="12552" width="11.42578125" style="527"/>
    <col min="12553" max="12553" width="15.7109375" style="527" customWidth="1"/>
    <col min="12554" max="12800" width="11.42578125" style="527"/>
    <col min="12801" max="12801" width="2.7109375" style="527" customWidth="1"/>
    <col min="12802" max="12802" width="17.28515625" style="527" customWidth="1"/>
    <col min="12803" max="12803" width="23.28515625" style="527" customWidth="1"/>
    <col min="12804" max="12805" width="11.42578125" style="527" customWidth="1"/>
    <col min="12806" max="12808" width="11.42578125" style="527"/>
    <col min="12809" max="12809" width="15.7109375" style="527" customWidth="1"/>
    <col min="12810" max="13056" width="11.42578125" style="527"/>
    <col min="13057" max="13057" width="2.7109375" style="527" customWidth="1"/>
    <col min="13058" max="13058" width="17.28515625" style="527" customWidth="1"/>
    <col min="13059" max="13059" width="23.28515625" style="527" customWidth="1"/>
    <col min="13060" max="13061" width="11.42578125" style="527" customWidth="1"/>
    <col min="13062" max="13064" width="11.42578125" style="527"/>
    <col min="13065" max="13065" width="15.7109375" style="527" customWidth="1"/>
    <col min="13066" max="13312" width="11.42578125" style="527"/>
    <col min="13313" max="13313" width="2.7109375" style="527" customWidth="1"/>
    <col min="13314" max="13314" width="17.28515625" style="527" customWidth="1"/>
    <col min="13315" max="13315" width="23.28515625" style="527" customWidth="1"/>
    <col min="13316" max="13317" width="11.42578125" style="527" customWidth="1"/>
    <col min="13318" max="13320" width="11.42578125" style="527"/>
    <col min="13321" max="13321" width="15.7109375" style="527" customWidth="1"/>
    <col min="13322" max="13568" width="11.42578125" style="527"/>
    <col min="13569" max="13569" width="2.7109375" style="527" customWidth="1"/>
    <col min="13570" max="13570" width="17.28515625" style="527" customWidth="1"/>
    <col min="13571" max="13571" width="23.28515625" style="527" customWidth="1"/>
    <col min="13572" max="13573" width="11.42578125" style="527" customWidth="1"/>
    <col min="13574" max="13576" width="11.42578125" style="527"/>
    <col min="13577" max="13577" width="15.7109375" style="527" customWidth="1"/>
    <col min="13578" max="13824" width="11.42578125" style="527"/>
    <col min="13825" max="13825" width="2.7109375" style="527" customWidth="1"/>
    <col min="13826" max="13826" width="17.28515625" style="527" customWidth="1"/>
    <col min="13827" max="13827" width="23.28515625" style="527" customWidth="1"/>
    <col min="13828" max="13829" width="11.42578125" style="527" customWidth="1"/>
    <col min="13830" max="13832" width="11.42578125" style="527"/>
    <col min="13833" max="13833" width="15.7109375" style="527" customWidth="1"/>
    <col min="13834" max="14080" width="11.42578125" style="527"/>
    <col min="14081" max="14081" width="2.7109375" style="527" customWidth="1"/>
    <col min="14082" max="14082" width="17.28515625" style="527" customWidth="1"/>
    <col min="14083" max="14083" width="23.28515625" style="527" customWidth="1"/>
    <col min="14084" max="14085" width="11.42578125" style="527" customWidth="1"/>
    <col min="14086" max="14088" width="11.42578125" style="527"/>
    <col min="14089" max="14089" width="15.7109375" style="527" customWidth="1"/>
    <col min="14090" max="14336" width="11.42578125" style="527"/>
    <col min="14337" max="14337" width="2.7109375" style="527" customWidth="1"/>
    <col min="14338" max="14338" width="17.28515625" style="527" customWidth="1"/>
    <col min="14339" max="14339" width="23.28515625" style="527" customWidth="1"/>
    <col min="14340" max="14341" width="11.42578125" style="527" customWidth="1"/>
    <col min="14342" max="14344" width="11.42578125" style="527"/>
    <col min="14345" max="14345" width="15.7109375" style="527" customWidth="1"/>
    <col min="14346" max="14592" width="11.42578125" style="527"/>
    <col min="14593" max="14593" width="2.7109375" style="527" customWidth="1"/>
    <col min="14594" max="14594" width="17.28515625" style="527" customWidth="1"/>
    <col min="14595" max="14595" width="23.28515625" style="527" customWidth="1"/>
    <col min="14596" max="14597" width="11.42578125" style="527" customWidth="1"/>
    <col min="14598" max="14600" width="11.42578125" style="527"/>
    <col min="14601" max="14601" width="15.7109375" style="527" customWidth="1"/>
    <col min="14602" max="14848" width="11.42578125" style="527"/>
    <col min="14849" max="14849" width="2.7109375" style="527" customWidth="1"/>
    <col min="14850" max="14850" width="17.28515625" style="527" customWidth="1"/>
    <col min="14851" max="14851" width="23.28515625" style="527" customWidth="1"/>
    <col min="14852" max="14853" width="11.42578125" style="527" customWidth="1"/>
    <col min="14854" max="14856" width="11.42578125" style="527"/>
    <col min="14857" max="14857" width="15.7109375" style="527" customWidth="1"/>
    <col min="14858" max="15104" width="11.42578125" style="527"/>
    <col min="15105" max="15105" width="2.7109375" style="527" customWidth="1"/>
    <col min="15106" max="15106" width="17.28515625" style="527" customWidth="1"/>
    <col min="15107" max="15107" width="23.28515625" style="527" customWidth="1"/>
    <col min="15108" max="15109" width="11.42578125" style="527" customWidth="1"/>
    <col min="15110" max="15112" width="11.42578125" style="527"/>
    <col min="15113" max="15113" width="15.7109375" style="527" customWidth="1"/>
    <col min="15114" max="15360" width="11.42578125" style="527"/>
    <col min="15361" max="15361" width="2.7109375" style="527" customWidth="1"/>
    <col min="15362" max="15362" width="17.28515625" style="527" customWidth="1"/>
    <col min="15363" max="15363" width="23.28515625" style="527" customWidth="1"/>
    <col min="15364" max="15365" width="11.42578125" style="527" customWidth="1"/>
    <col min="15366" max="15368" width="11.42578125" style="527"/>
    <col min="15369" max="15369" width="15.7109375" style="527" customWidth="1"/>
    <col min="15370" max="15616" width="11.42578125" style="527"/>
    <col min="15617" max="15617" width="2.7109375" style="527" customWidth="1"/>
    <col min="15618" max="15618" width="17.28515625" style="527" customWidth="1"/>
    <col min="15619" max="15619" width="23.28515625" style="527" customWidth="1"/>
    <col min="15620" max="15621" width="11.42578125" style="527" customWidth="1"/>
    <col min="15622" max="15624" width="11.42578125" style="527"/>
    <col min="15625" max="15625" width="15.7109375" style="527" customWidth="1"/>
    <col min="15626" max="15872" width="11.42578125" style="527"/>
    <col min="15873" max="15873" width="2.7109375" style="527" customWidth="1"/>
    <col min="15874" max="15874" width="17.28515625" style="527" customWidth="1"/>
    <col min="15875" max="15875" width="23.28515625" style="527" customWidth="1"/>
    <col min="15876" max="15877" width="11.42578125" style="527" customWidth="1"/>
    <col min="15878" max="15880" width="11.42578125" style="527"/>
    <col min="15881" max="15881" width="15.7109375" style="527" customWidth="1"/>
    <col min="15882" max="16128" width="11.42578125" style="527"/>
    <col min="16129" max="16129" width="2.7109375" style="527" customWidth="1"/>
    <col min="16130" max="16130" width="17.28515625" style="527" customWidth="1"/>
    <col min="16131" max="16131" width="23.28515625" style="527" customWidth="1"/>
    <col min="16132" max="16133" width="11.42578125" style="527" customWidth="1"/>
    <col min="16134" max="16136" width="11.42578125" style="527"/>
    <col min="16137" max="16137" width="15.7109375" style="527" customWidth="1"/>
    <col min="16138" max="16384" width="11.42578125" style="527"/>
  </cols>
  <sheetData>
    <row r="1" spans="1:11" s="488" customFormat="1" ht="32.25" customHeight="1" x14ac:dyDescent="0.2">
      <c r="A1" s="487"/>
      <c r="B1" s="487"/>
      <c r="C1" s="487"/>
      <c r="D1" s="487"/>
      <c r="E1" s="487"/>
      <c r="F1" s="487"/>
      <c r="G1" s="487"/>
      <c r="I1" s="489"/>
    </row>
    <row r="2" spans="1:11" s="491" customFormat="1" ht="13.15" customHeight="1" x14ac:dyDescent="0.2">
      <c r="A2" s="490"/>
      <c r="G2" s="492" t="s">
        <v>512</v>
      </c>
      <c r="H2" s="493"/>
      <c r="I2" s="493"/>
      <c r="K2" s="489"/>
    </row>
    <row r="3" spans="1:11" s="488" customFormat="1" ht="19.5" customHeight="1" x14ac:dyDescent="0.25">
      <c r="A3" s="494" t="s">
        <v>513</v>
      </c>
      <c r="D3" s="495"/>
    </row>
    <row r="4" spans="1:11" s="491" customFormat="1" ht="19.5" customHeight="1" x14ac:dyDescent="0.2">
      <c r="A4" s="490"/>
      <c r="G4" s="496"/>
      <c r="H4" s="493"/>
      <c r="I4" s="493"/>
    </row>
    <row r="5" spans="1:11" s="491" customFormat="1" ht="13.15" customHeight="1" x14ac:dyDescent="0.2">
      <c r="A5" s="490"/>
      <c r="G5" s="496"/>
      <c r="H5" s="493"/>
      <c r="I5" s="493"/>
    </row>
    <row r="6" spans="1:11" s="491" customFormat="1" ht="13.15" customHeight="1" x14ac:dyDescent="0.2">
      <c r="A6" s="497" t="s">
        <v>514</v>
      </c>
      <c r="B6" s="498"/>
      <c r="C6" s="498"/>
      <c r="D6" s="498"/>
      <c r="E6" s="498"/>
      <c r="F6" s="497"/>
      <c r="G6" s="497"/>
      <c r="H6" s="493"/>
      <c r="I6" s="493"/>
    </row>
    <row r="7" spans="1:11" s="491" customFormat="1" ht="13.15" customHeight="1" x14ac:dyDescent="0.2">
      <c r="A7" s="490"/>
      <c r="G7" s="496"/>
      <c r="H7" s="493"/>
      <c r="I7" s="493"/>
    </row>
    <row r="8" spans="1:11" s="496" customFormat="1" ht="13.15" customHeight="1" x14ac:dyDescent="0.2">
      <c r="B8" s="499" t="s">
        <v>515</v>
      </c>
      <c r="C8" s="500"/>
      <c r="D8" s="500"/>
      <c r="E8" s="501"/>
      <c r="F8" s="502"/>
      <c r="G8" s="502"/>
      <c r="H8" s="493"/>
      <c r="I8" s="493"/>
    </row>
    <row r="9" spans="1:11" s="496" customFormat="1" ht="13.15" customHeight="1" x14ac:dyDescent="0.2">
      <c r="A9" s="503"/>
      <c r="B9" s="504" t="s">
        <v>516</v>
      </c>
      <c r="C9" s="504"/>
      <c r="D9" s="505"/>
      <c r="E9" s="506"/>
      <c r="F9" s="506"/>
      <c r="H9" s="493"/>
      <c r="I9" s="493"/>
    </row>
    <row r="10" spans="1:11" s="496" customFormat="1" ht="13.15" customHeight="1" x14ac:dyDescent="0.2">
      <c r="A10" s="503"/>
      <c r="B10" s="507" t="s">
        <v>517</v>
      </c>
      <c r="C10" s="507"/>
      <c r="D10" s="508"/>
      <c r="E10" s="509"/>
      <c r="G10" s="510"/>
      <c r="H10" s="493"/>
      <c r="I10" s="493"/>
    </row>
    <row r="11" spans="1:11" s="496" customFormat="1" ht="13.15" customHeight="1" x14ac:dyDescent="0.2">
      <c r="A11" s="503"/>
      <c r="B11" s="511" t="s">
        <v>518</v>
      </c>
      <c r="C11" s="504"/>
      <c r="D11" s="508"/>
      <c r="E11" s="509"/>
      <c r="G11" s="510"/>
      <c r="H11" s="512"/>
      <c r="I11" s="512"/>
    </row>
    <row r="12" spans="1:11" s="496" customFormat="1" ht="13.15" customHeight="1" x14ac:dyDescent="0.2">
      <c r="A12" s="503"/>
      <c r="B12" s="513" t="s">
        <v>519</v>
      </c>
      <c r="C12" s="513"/>
      <c r="D12" s="508"/>
      <c r="E12" s="509"/>
      <c r="G12" s="510"/>
      <c r="H12" s="512"/>
      <c r="I12" s="512"/>
    </row>
    <row r="13" spans="1:11" s="496" customFormat="1" ht="13.15" customHeight="1" x14ac:dyDescent="0.2">
      <c r="A13" s="503"/>
      <c r="B13" s="513" t="s">
        <v>520</v>
      </c>
      <c r="C13" s="513"/>
      <c r="D13" s="508"/>
      <c r="E13" s="509"/>
      <c r="G13" s="510"/>
    </row>
    <row r="14" spans="1:11" s="496" customFormat="1" ht="13.15" customHeight="1" x14ac:dyDescent="0.2">
      <c r="A14" s="503"/>
      <c r="B14" s="513" t="s">
        <v>521</v>
      </c>
      <c r="C14" s="513"/>
      <c r="D14" s="508"/>
      <c r="E14" s="509"/>
      <c r="G14" s="510"/>
    </row>
    <row r="15" spans="1:11" s="496" customFormat="1" ht="13.15" customHeight="1" x14ac:dyDescent="0.2">
      <c r="A15" s="503"/>
      <c r="B15" s="513" t="s">
        <v>522</v>
      </c>
      <c r="C15" s="513"/>
      <c r="D15" s="508"/>
      <c r="E15" s="509"/>
      <c r="G15" s="510"/>
    </row>
    <row r="16" spans="1:11" s="496" customFormat="1" ht="13.15" customHeight="1" x14ac:dyDescent="0.2">
      <c r="A16" s="503"/>
      <c r="B16" s="514" t="s">
        <v>523</v>
      </c>
      <c r="C16" s="514"/>
      <c r="D16" s="508"/>
      <c r="E16" s="509"/>
      <c r="G16" s="510"/>
    </row>
    <row r="17" spans="1:7" s="496" customFormat="1" ht="13.15" customHeight="1" x14ac:dyDescent="0.2">
      <c r="A17" s="503"/>
      <c r="B17" s="514"/>
      <c r="C17" s="514"/>
      <c r="D17" s="508"/>
      <c r="E17" s="509"/>
      <c r="G17" s="510"/>
    </row>
    <row r="18" spans="1:7" s="496" customFormat="1" ht="13.15" customHeight="1" x14ac:dyDescent="0.2">
      <c r="B18" s="499" t="s">
        <v>524</v>
      </c>
      <c r="C18" s="515"/>
      <c r="D18" s="508"/>
      <c r="E18" s="509"/>
      <c r="G18" s="510"/>
    </row>
    <row r="19" spans="1:7" s="496" customFormat="1" ht="13.15" customHeight="1" x14ac:dyDescent="0.2">
      <c r="A19" s="503"/>
      <c r="B19" s="511" t="s">
        <v>525</v>
      </c>
      <c r="C19" s="504"/>
      <c r="D19" s="508"/>
      <c r="E19" s="509"/>
      <c r="G19" s="510"/>
    </row>
    <row r="20" spans="1:7" s="496" customFormat="1" ht="13.15" customHeight="1" x14ac:dyDescent="0.2">
      <c r="A20" s="503"/>
      <c r="B20" s="514" t="s">
        <v>526</v>
      </c>
      <c r="C20" s="514"/>
      <c r="D20" s="508"/>
      <c r="E20" s="509"/>
      <c r="G20" s="510"/>
    </row>
    <row r="21" spans="1:7" s="496" customFormat="1" ht="13.15" customHeight="1" x14ac:dyDescent="0.2">
      <c r="A21" s="503"/>
      <c r="B21" s="513" t="s">
        <v>527</v>
      </c>
      <c r="C21" s="513"/>
      <c r="D21" s="508"/>
      <c r="E21" s="509"/>
      <c r="G21" s="510"/>
    </row>
    <row r="22" spans="1:7" s="496" customFormat="1" ht="13.15" customHeight="1" x14ac:dyDescent="0.2">
      <c r="A22" s="503"/>
      <c r="B22" s="513" t="s">
        <v>528</v>
      </c>
      <c r="C22" s="513"/>
      <c r="D22" s="508"/>
      <c r="E22" s="509"/>
      <c r="G22" s="510"/>
    </row>
    <row r="23" spans="1:7" s="496" customFormat="1" ht="13.15" customHeight="1" x14ac:dyDescent="0.2">
      <c r="A23" s="503"/>
      <c r="B23" s="513" t="s">
        <v>529</v>
      </c>
      <c r="C23" s="513"/>
      <c r="D23" s="508"/>
      <c r="E23" s="509"/>
      <c r="G23" s="510"/>
    </row>
    <row r="24" spans="1:7" s="496" customFormat="1" ht="13.15" customHeight="1" x14ac:dyDescent="0.2">
      <c r="A24" s="503"/>
      <c r="B24" s="513" t="s">
        <v>530</v>
      </c>
      <c r="C24" s="513"/>
      <c r="D24" s="508"/>
      <c r="E24" s="509"/>
      <c r="G24" s="510"/>
    </row>
    <row r="25" spans="1:7" s="496" customFormat="1" ht="13.15" customHeight="1" x14ac:dyDescent="0.2">
      <c r="A25" s="503"/>
      <c r="B25" s="513" t="s">
        <v>531</v>
      </c>
      <c r="C25" s="513"/>
      <c r="D25" s="508"/>
      <c r="E25" s="509"/>
      <c r="G25" s="491"/>
    </row>
    <row r="26" spans="1:7" s="496" customFormat="1" ht="13.15" customHeight="1" x14ac:dyDescent="0.2">
      <c r="A26" s="503"/>
      <c r="B26" s="511" t="s">
        <v>532</v>
      </c>
      <c r="C26" s="504"/>
      <c r="D26" s="508"/>
      <c r="E26" s="509"/>
      <c r="G26" s="491"/>
    </row>
    <row r="27" spans="1:7" s="491" customFormat="1" ht="13.15" customHeight="1" x14ac:dyDescent="0.2">
      <c r="A27" s="516" t="s">
        <v>533</v>
      </c>
      <c r="B27" s="511" t="s">
        <v>533</v>
      </c>
      <c r="C27" s="504"/>
      <c r="D27" s="508"/>
      <c r="E27" s="509"/>
      <c r="F27" s="496"/>
    </row>
    <row r="28" spans="1:7" s="491" customFormat="1" ht="13.15" customHeight="1" x14ac:dyDescent="0.2">
      <c r="A28" s="503"/>
      <c r="B28" s="511" t="s">
        <v>534</v>
      </c>
      <c r="C28" s="504"/>
      <c r="D28" s="508"/>
      <c r="E28" s="509"/>
      <c r="F28" s="496"/>
    </row>
    <row r="29" spans="1:7" s="491" customFormat="1" ht="13.15" customHeight="1" x14ac:dyDescent="0.2">
      <c r="A29" s="503"/>
      <c r="B29" s="513" t="s">
        <v>535</v>
      </c>
      <c r="C29" s="517"/>
      <c r="D29" s="508"/>
      <c r="E29" s="509"/>
    </row>
    <row r="30" spans="1:7" s="491" customFormat="1" ht="13.15" customHeight="1" x14ac:dyDescent="0.2">
      <c r="A30" s="503"/>
      <c r="B30" s="513" t="s">
        <v>536</v>
      </c>
      <c r="C30" s="513"/>
      <c r="D30" s="508"/>
      <c r="E30" s="509"/>
    </row>
    <row r="31" spans="1:7" s="491" customFormat="1" ht="13.15" customHeight="1" x14ac:dyDescent="0.2">
      <c r="A31" s="503"/>
      <c r="B31" s="513" t="s">
        <v>537</v>
      </c>
      <c r="C31" s="513"/>
      <c r="D31" s="508"/>
      <c r="E31" s="509"/>
    </row>
    <row r="32" spans="1:7" s="491" customFormat="1" ht="13.15" customHeight="1" x14ac:dyDescent="0.2">
      <c r="A32" s="503"/>
      <c r="B32" s="518" t="s">
        <v>538</v>
      </c>
      <c r="C32" s="518"/>
      <c r="D32" s="508"/>
      <c r="E32" s="509"/>
    </row>
    <row r="33" spans="1:7" s="491" customFormat="1" ht="13.15" customHeight="1" x14ac:dyDescent="0.2">
      <c r="A33" s="503"/>
      <c r="B33" s="513" t="s">
        <v>539</v>
      </c>
      <c r="C33" s="513"/>
      <c r="D33" s="508"/>
      <c r="E33" s="509"/>
    </row>
    <row r="34" spans="1:7" s="491" customFormat="1" ht="13.15" customHeight="1" x14ac:dyDescent="0.2">
      <c r="A34" s="503"/>
      <c r="B34" s="513" t="s">
        <v>540</v>
      </c>
      <c r="C34" s="513"/>
      <c r="D34" s="508"/>
      <c r="E34" s="509"/>
    </row>
    <row r="35" spans="1:7" s="491" customFormat="1" ht="13.15" customHeight="1" x14ac:dyDescent="0.2">
      <c r="A35" s="503"/>
      <c r="B35" s="513" t="s">
        <v>541</v>
      </c>
      <c r="C35" s="513"/>
      <c r="D35" s="508"/>
      <c r="E35" s="509"/>
    </row>
    <row r="36" spans="1:7" s="491" customFormat="1" ht="13.15" customHeight="1" x14ac:dyDescent="0.2">
      <c r="A36" s="503"/>
      <c r="B36" s="519"/>
      <c r="C36" s="520"/>
      <c r="D36" s="508"/>
      <c r="E36" s="509"/>
    </row>
    <row r="37" spans="1:7" s="496" customFormat="1" ht="13.15" customHeight="1" x14ac:dyDescent="0.2">
      <c r="A37" s="521" t="s">
        <v>542</v>
      </c>
      <c r="B37" s="522"/>
      <c r="C37" s="522"/>
      <c r="D37" s="522"/>
      <c r="E37" s="522"/>
      <c r="F37" s="523"/>
      <c r="G37" s="523"/>
    </row>
    <row r="38" spans="1:7" ht="13.15" customHeight="1" x14ac:dyDescent="0.2">
      <c r="A38" s="524"/>
      <c r="B38" s="525"/>
      <c r="C38" s="525"/>
      <c r="D38" s="526"/>
      <c r="E38" s="526"/>
      <c r="F38" s="526"/>
      <c r="G38" s="526"/>
    </row>
    <row r="39" spans="1:7" ht="13.15" customHeight="1" x14ac:dyDescent="0.2">
      <c r="A39" s="528" t="s">
        <v>543</v>
      </c>
      <c r="B39" s="528"/>
      <c r="C39" s="528"/>
      <c r="D39" s="528"/>
      <c r="E39" s="528"/>
      <c r="F39" s="528"/>
      <c r="G39" s="528"/>
    </row>
    <row r="40" spans="1:7" ht="13.15" customHeight="1" x14ac:dyDescent="0.2">
      <c r="A40" s="503"/>
      <c r="B40" s="529"/>
      <c r="C40" s="529"/>
      <c r="D40" s="508"/>
      <c r="E40" s="509"/>
      <c r="F40" s="491"/>
      <c r="G40" s="491"/>
    </row>
    <row r="41" spans="1:7" ht="13.15" customHeight="1" x14ac:dyDescent="0.2">
      <c r="A41" s="530" t="s">
        <v>544</v>
      </c>
      <c r="B41" s="530"/>
      <c r="C41" s="530"/>
      <c r="D41" s="530"/>
      <c r="E41" s="530"/>
      <c r="F41" s="531"/>
      <c r="G41" s="531"/>
    </row>
    <row r="42" spans="1:7" ht="13.15" customHeight="1" x14ac:dyDescent="0.2">
      <c r="A42" s="531"/>
      <c r="B42" s="531"/>
      <c r="C42" s="531"/>
      <c r="D42" s="531"/>
      <c r="E42" s="531"/>
      <c r="F42" s="531"/>
      <c r="G42" s="531"/>
    </row>
    <row r="43" spans="1:7" ht="13.15" customHeight="1" x14ac:dyDescent="0.2">
      <c r="A43" s="532"/>
      <c r="B43" s="532"/>
      <c r="C43" s="532"/>
      <c r="D43" s="532"/>
      <c r="E43" s="532"/>
    </row>
    <row r="44" spans="1:7" ht="13.15" customHeight="1" x14ac:dyDescent="0.2">
      <c r="A44" s="533" t="s">
        <v>545</v>
      </c>
      <c r="B44" s="533"/>
      <c r="C44" s="533"/>
      <c r="D44" s="533"/>
      <c r="E44" s="533"/>
      <c r="F44" s="533"/>
      <c r="G44" s="533"/>
    </row>
    <row r="45" spans="1:7" ht="13.15" customHeight="1" x14ac:dyDescent="0.2">
      <c r="A45" s="528" t="s">
        <v>546</v>
      </c>
      <c r="B45" s="528"/>
      <c r="C45" s="534" t="s">
        <v>547</v>
      </c>
      <c r="D45" s="534"/>
      <c r="E45" s="534"/>
      <c r="F45" s="534"/>
      <c r="G45" s="534"/>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45B337D9-6926-4C3C-BE04-EC74A7517A9C}"/>
    <hyperlink ref="A41:G42" r:id="rId2" display="Das Glossar enthält Erläuterungen zu allen statistisch relevanten Begriffen, die in den verschiedenen Produkten der Statistik der BA Verwendung finden." xr:uid="{D424AF2A-A913-43CA-93F9-290F4F73D3D7}"/>
    <hyperlink ref="A45:B45" r:id="rId3" display="Abkürzungsverzeichnis" xr:uid="{00ED127B-E5D3-4C1C-804B-E2C8511BCEC3}"/>
    <hyperlink ref="C45" r:id="rId4" xr:uid="{FB2ED9E6-903A-43A0-AADD-9B678DBB83F9}"/>
    <hyperlink ref="A39:G39" r:id="rId5" display="Die Qualitätsberichte der Statistik erläutern die Entstehung und Aussagekraft der jeweiligen Fachstatistik." xr:uid="{0B33A88A-E0DE-4E8A-8FD3-EC5F4A2A2C9D}"/>
    <hyperlink ref="B9:D9" r:id="rId6" display="Arbeitsuche, Arbeitslosigkeit und Unterbeschäftigung" xr:uid="{0C0474B3-73CD-4C58-92A7-CB2BE7C1CB0C}"/>
    <hyperlink ref="B10:C10" r:id="rId7" display="Ausbildungsmarkt" xr:uid="{6FE1A5F3-8F50-4B27-9B54-0F2BA17501C0}"/>
    <hyperlink ref="B11:C11" r:id="rId8" display="Beschäftigung" xr:uid="{E9D0EF8B-C7AA-4B25-A38B-4C68E2826E4C}"/>
    <hyperlink ref="B12:C12" r:id="rId9" display="Einnahmen/Ausgaben" xr:uid="{0BF587C5-F7EB-46D4-807B-4174A9A1D90D}"/>
    <hyperlink ref="B13:C13" r:id="rId10" display="Förderung und berufliche Rehabilitation" xr:uid="{627C836C-373E-4FAE-9335-FAAB993309F3}"/>
    <hyperlink ref="B14:C14" r:id="rId11" display="Gemeldete Arbeitsstellen" xr:uid="{3439EF1C-B319-4C14-9F4C-3B5EB8823CBC}"/>
    <hyperlink ref="B15:C15" r:id="rId12" display="Grundsicherung für Arbeitsuchende (SGB II)" xr:uid="{0C3FFD75-5ABF-42B1-B869-6082B53D2655}"/>
    <hyperlink ref="B16:C16" r:id="rId13" display="Leistungen SGB III" xr:uid="{F2176FB7-2E0C-4853-81B3-9754DECF1524}"/>
    <hyperlink ref="B19:C19" r:id="rId14" display="Berufe" xr:uid="{CB509D05-3AB0-42F9-A273-7C8679155045}"/>
    <hyperlink ref="B20:C20" r:id="rId15" display="Bildung" xr:uid="{1D1BF73B-A4BD-43D9-BFD1-C49848E9861F}"/>
    <hyperlink ref="B21:C21" r:id="rId16" display="Demografie" xr:uid="{7227D244-49F3-4537-BA29-E3D964361CE9}"/>
    <hyperlink ref="B22:C22" r:id="rId17" display="Eingliederungsbilanzen" xr:uid="{D9837DDD-BE26-438A-8D5E-FD07DDCCC316}"/>
    <hyperlink ref="B23:C23" r:id="rId18" display="Entgelt" xr:uid="{D7C83659-D1AF-415B-8FDE-498203EF13D6}"/>
    <hyperlink ref="B24:C24" r:id="rId19" display="Fachkräftebedarf" xr:uid="{D2BD8478-A42E-49D1-B034-F8D7B53D26EC}"/>
    <hyperlink ref="B25:C25" r:id="rId20" display="Familien und Kinder" xr:uid="{8771B3E9-08FD-4249-9ECC-48E6F2002DED}"/>
    <hyperlink ref="B26:C26" r:id="rId21" display="Frauen und Männer" xr:uid="{708092AA-ACE2-41E4-952A-7F91917DDA2D}"/>
    <hyperlink ref="B28:C28" r:id="rId22" display="Langzeitarbeitslosigkeit" xr:uid="{5425ABC1-ED23-486C-B638-6268C0DE0A42}"/>
    <hyperlink ref="B29:C29" r:id="rId23" display="Menschen mit Behinderungen" xr:uid="{797ABD44-CC4C-49B7-9751-338EAC988BC8}"/>
    <hyperlink ref="B30:C30" r:id="rId24" display="Migration" xr:uid="{6744B933-8426-4B75-B520-1E5FD0324F14}"/>
    <hyperlink ref="B31:C31" r:id="rId25" display="Regionale Mobilität" xr:uid="{05FF726E-B240-466D-A619-A4644FF3A075}"/>
    <hyperlink ref="B34:C34" r:id="rId26" display="Wirtschaftszweige" xr:uid="{8A9AA01B-9A94-4747-8687-292972FAA068}"/>
    <hyperlink ref="B35:C35" r:id="rId27" display="Zeitarbeit" xr:uid="{104A09C0-4FF5-4D4A-B6C0-E03392B48E27}"/>
    <hyperlink ref="A27" r:id="rId28" tooltip="Jüngere" display="https://statistik.arbeitsagentur.de/DE/Navigation/Statistiken/Themen-im-Fokus/Juengere/Juengere-Nav.html?mtm_campaign=Bericht" xr:uid="{C0FBFAA8-871B-4CA8-ABA1-99ABFF6DCFC1}"/>
    <hyperlink ref="B27:C27" r:id="rId29" display="Jüngere" xr:uid="{A351371B-46FA-4788-BFEC-CDDD169A0105}"/>
    <hyperlink ref="B33:C33" r:id="rId30" display="Ukraine-Krieg" xr:uid="{96449F8A-79C2-4257-B45B-05E939355AC2}"/>
    <hyperlink ref="A37:E37" r:id="rId31" display="Die Methodischen Hinweise der Statistik bieten ergänzende Informationen." xr:uid="{7A25D934-629A-4E83-BBF9-2C7E4441BAE6}"/>
    <hyperlink ref="B32" r:id="rId32" xr:uid="{FE33596E-7C06-4FBA-B300-69164691805F}"/>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26A4-D2E0-4A17-9E02-26EA001E7809}">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40</v>
      </c>
    </row>
    <row r="2" spans="1:7" ht="12.75" customHeight="1" x14ac:dyDescent="0.2"/>
    <row r="3" spans="1:7" ht="12.75" x14ac:dyDescent="0.2"/>
    <row r="4" spans="1:7" ht="15.75" x14ac:dyDescent="0.25">
      <c r="A4" s="16" t="s">
        <v>41</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42</v>
      </c>
      <c r="C9" s="19"/>
      <c r="D9" s="19"/>
      <c r="E9" s="19"/>
      <c r="F9" s="19"/>
    </row>
    <row r="10" spans="1:7" ht="15" customHeight="1" x14ac:dyDescent="0.2"/>
    <row r="11" spans="1:7" ht="15" customHeight="1" x14ac:dyDescent="0.2">
      <c r="A11" s="17"/>
    </row>
    <row r="12" spans="1:7" s="15" customFormat="1" ht="15" customHeight="1" x14ac:dyDescent="0.2">
      <c r="A12" s="17" t="s">
        <v>43</v>
      </c>
      <c r="B12" s="17"/>
      <c r="C12" s="17"/>
      <c r="D12" s="17"/>
      <c r="E12" s="17"/>
    </row>
    <row r="13" spans="1:7" s="15" customFormat="1" ht="15" customHeight="1" x14ac:dyDescent="0.2">
      <c r="A13" s="15" t="s">
        <v>44</v>
      </c>
      <c r="F13" s="20"/>
    </row>
    <row r="14" spans="1:7" s="15" customFormat="1" ht="15" customHeight="1" x14ac:dyDescent="0.2">
      <c r="B14" s="15" t="s">
        <v>45</v>
      </c>
      <c r="F14" s="20"/>
      <c r="G14" s="21" t="s">
        <v>46</v>
      </c>
    </row>
    <row r="15" spans="1:7" s="15" customFormat="1" ht="15" customHeight="1" x14ac:dyDescent="0.2">
      <c r="A15" s="15" t="s">
        <v>47</v>
      </c>
      <c r="F15" s="20"/>
    </row>
    <row r="16" spans="1:7" s="15" customFormat="1" ht="15" customHeight="1" x14ac:dyDescent="0.2">
      <c r="B16" s="15" t="s">
        <v>48</v>
      </c>
      <c r="F16" s="20"/>
    </row>
    <row r="17" spans="1:7" s="15" customFormat="1" ht="15" customHeight="1" x14ac:dyDescent="0.2">
      <c r="B17" s="15" t="s">
        <v>49</v>
      </c>
      <c r="F17" s="20"/>
      <c r="G17" s="21" t="s">
        <v>50</v>
      </c>
    </row>
    <row r="18" spans="1:7" s="15" customFormat="1" ht="15" customHeight="1" x14ac:dyDescent="0.2">
      <c r="F18" s="20"/>
    </row>
    <row r="19" spans="1:7" s="15" customFormat="1" ht="15" customHeight="1" x14ac:dyDescent="0.2">
      <c r="A19" s="17" t="s">
        <v>51</v>
      </c>
      <c r="F19" s="20"/>
    </row>
    <row r="20" spans="1:7" s="15" customFormat="1" ht="15" customHeight="1" x14ac:dyDescent="0.2">
      <c r="B20" s="15" t="s">
        <v>52</v>
      </c>
      <c r="F20" s="20"/>
      <c r="G20" s="21" t="s">
        <v>53</v>
      </c>
    </row>
    <row r="21" spans="1:7" s="15" customFormat="1" ht="15" customHeight="1" x14ac:dyDescent="0.2">
      <c r="B21" s="15" t="s">
        <v>45</v>
      </c>
      <c r="F21" s="20"/>
      <c r="G21" s="21" t="s">
        <v>54</v>
      </c>
    </row>
    <row r="22" spans="1:7" s="15" customFormat="1" ht="15" customHeight="1" x14ac:dyDescent="0.2">
      <c r="B22" s="15" t="s">
        <v>55</v>
      </c>
      <c r="F22" s="20"/>
      <c r="G22" s="21" t="s">
        <v>56</v>
      </c>
    </row>
    <row r="23" spans="1:7" s="15" customFormat="1" ht="15" customHeight="1" x14ac:dyDescent="0.2">
      <c r="B23" s="15" t="s">
        <v>57</v>
      </c>
      <c r="F23" s="20"/>
      <c r="G23" s="21" t="s">
        <v>58</v>
      </c>
    </row>
    <row r="24" spans="1:7" s="15" customFormat="1" ht="15" customHeight="1" x14ac:dyDescent="0.2">
      <c r="F24" s="20"/>
    </row>
    <row r="25" spans="1:7" s="15" customFormat="1" ht="15" customHeight="1" x14ac:dyDescent="0.2">
      <c r="A25" s="17" t="s">
        <v>59</v>
      </c>
      <c r="F25" s="20"/>
    </row>
    <row r="26" spans="1:7" s="15" customFormat="1" ht="15" customHeight="1" x14ac:dyDescent="0.2">
      <c r="B26" s="15" t="s">
        <v>52</v>
      </c>
      <c r="F26" s="20"/>
      <c r="G26" s="21" t="s">
        <v>60</v>
      </c>
    </row>
    <row r="27" spans="1:7" s="15" customFormat="1" ht="15" customHeight="1" x14ac:dyDescent="0.2">
      <c r="B27" s="15" t="s">
        <v>45</v>
      </c>
      <c r="F27" s="20"/>
      <c r="G27" s="21" t="s">
        <v>61</v>
      </c>
    </row>
    <row r="28" spans="1:7" s="15" customFormat="1" ht="15" customHeight="1" x14ac:dyDescent="0.2">
      <c r="B28" s="15" t="s">
        <v>55</v>
      </c>
      <c r="F28" s="20"/>
      <c r="G28" s="21" t="s">
        <v>62</v>
      </c>
    </row>
    <row r="29" spans="1:7" s="15" customFormat="1" ht="15" customHeight="1" x14ac:dyDescent="0.2">
      <c r="A29" s="15" t="s">
        <v>63</v>
      </c>
      <c r="B29" s="15" t="s">
        <v>57</v>
      </c>
      <c r="F29" s="20"/>
      <c r="G29" s="21" t="s">
        <v>64</v>
      </c>
    </row>
    <row r="30" spans="1:7" s="15" customFormat="1" ht="15" customHeight="1" x14ac:dyDescent="0.2">
      <c r="F30" s="20"/>
    </row>
    <row r="31" spans="1:7" s="15" customFormat="1" ht="15" customHeight="1" x14ac:dyDescent="0.2">
      <c r="A31" s="17" t="s">
        <v>65</v>
      </c>
      <c r="F31" s="20"/>
    </row>
    <row r="32" spans="1:7" s="15" customFormat="1" ht="15" customHeight="1" x14ac:dyDescent="0.2">
      <c r="B32" s="15" t="s">
        <v>66</v>
      </c>
      <c r="F32" s="20"/>
      <c r="G32" s="21" t="s">
        <v>67</v>
      </c>
    </row>
    <row r="33" spans="1:7" s="15" customFormat="1" ht="15" customHeight="1" x14ac:dyDescent="0.2">
      <c r="B33" s="15" t="s">
        <v>55</v>
      </c>
      <c r="F33" s="20"/>
      <c r="G33" s="21" t="s">
        <v>68</v>
      </c>
    </row>
    <row r="34" spans="1:7" s="15" customFormat="1" ht="15" customHeight="1" x14ac:dyDescent="0.2">
      <c r="B34" s="15" t="s">
        <v>57</v>
      </c>
      <c r="F34" s="20"/>
      <c r="G34" s="21" t="s">
        <v>69</v>
      </c>
    </row>
    <row r="35" spans="1:7" s="15" customFormat="1" ht="15" customHeight="1" x14ac:dyDescent="0.2">
      <c r="F35" s="20"/>
    </row>
    <row r="36" spans="1:7" s="15" customFormat="1" ht="15" customHeight="1" x14ac:dyDescent="0.2">
      <c r="A36" s="17" t="s">
        <v>70</v>
      </c>
      <c r="F36" s="20"/>
    </row>
    <row r="37" spans="1:7" s="15" customFormat="1" ht="15" customHeight="1" x14ac:dyDescent="0.2">
      <c r="B37" s="15" t="s">
        <v>55</v>
      </c>
      <c r="F37" s="20"/>
      <c r="G37" s="21" t="s">
        <v>71</v>
      </c>
    </row>
    <row r="38" spans="1:7" s="15" customFormat="1" ht="15" customHeight="1" x14ac:dyDescent="0.2">
      <c r="B38" s="15" t="s">
        <v>57</v>
      </c>
      <c r="F38" s="20"/>
      <c r="G38" s="21" t="s">
        <v>72</v>
      </c>
    </row>
    <row r="39" spans="1:7" s="15" customFormat="1" ht="15" customHeight="1" x14ac:dyDescent="0.2">
      <c r="F39" s="20"/>
    </row>
    <row r="40" spans="1:7" s="15" customFormat="1" ht="15" customHeight="1" x14ac:dyDescent="0.2">
      <c r="A40" s="17" t="s">
        <v>73</v>
      </c>
      <c r="F40" s="20"/>
    </row>
    <row r="41" spans="1:7" s="15" customFormat="1" ht="32.25" customHeight="1" x14ac:dyDescent="0.2">
      <c r="B41" s="22" t="s">
        <v>74</v>
      </c>
      <c r="C41" s="22"/>
      <c r="D41" s="22"/>
      <c r="E41" s="22"/>
      <c r="F41" s="22"/>
      <c r="G41" s="21" t="s">
        <v>75</v>
      </c>
    </row>
    <row r="42" spans="1:7" s="15" customFormat="1" ht="15" customHeight="1" x14ac:dyDescent="0.2">
      <c r="F42" s="20"/>
    </row>
    <row r="43" spans="1:7" s="15" customFormat="1" ht="15" customHeight="1" x14ac:dyDescent="0.2">
      <c r="A43" s="17" t="s">
        <v>76</v>
      </c>
      <c r="F43" s="20"/>
      <c r="G43" s="21"/>
    </row>
    <row r="44" spans="1:7" s="15" customFormat="1" ht="12.75" x14ac:dyDescent="0.2">
      <c r="A44" s="19"/>
      <c r="B44" s="19"/>
      <c r="C44" s="19"/>
      <c r="D44" s="19"/>
      <c r="E44" s="19"/>
      <c r="F44" s="19"/>
    </row>
    <row r="45" spans="1:7" s="15" customFormat="1" ht="12.75" x14ac:dyDescent="0.2">
      <c r="B45" s="19" t="s">
        <v>77</v>
      </c>
      <c r="C45" s="19"/>
      <c r="D45" s="19"/>
      <c r="E45" s="19"/>
      <c r="F45" s="23"/>
      <c r="G45" s="20" t="s">
        <v>78</v>
      </c>
    </row>
    <row r="46" spans="1:7" s="15" customFormat="1" ht="12.75" x14ac:dyDescent="0.2">
      <c r="B46" s="19" t="s">
        <v>79</v>
      </c>
      <c r="C46" s="19"/>
      <c r="D46" s="19"/>
      <c r="E46" s="19"/>
      <c r="F46" s="23"/>
      <c r="G46" s="20" t="s">
        <v>80</v>
      </c>
    </row>
    <row r="47" spans="1:7" s="15" customFormat="1" ht="12.75" x14ac:dyDescent="0.2">
      <c r="B47" s="19" t="s">
        <v>81</v>
      </c>
      <c r="C47" s="19"/>
      <c r="D47" s="19"/>
      <c r="E47" s="19"/>
      <c r="F47" s="23"/>
      <c r="G47" s="20" t="s">
        <v>82</v>
      </c>
    </row>
    <row r="48" spans="1:7" s="15" customFormat="1" ht="12.75" x14ac:dyDescent="0.2">
      <c r="B48" s="19" t="s">
        <v>83</v>
      </c>
      <c r="C48" s="19"/>
      <c r="D48" s="19"/>
      <c r="E48" s="19"/>
      <c r="F48" s="23"/>
      <c r="G48" s="20" t="s">
        <v>84</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3466CB39-4F98-420F-9F53-6D9A5F3772D8}"/>
    <hyperlink ref="G17" location="'Diagramm'!A1" display="'Diagramm'!A1" xr:uid="{B4305358-C0FB-4B46-B73B-1B3BEDF9A733}"/>
    <hyperlink ref="G20" location="'Tabelle 2.1'!A1" display="'Tabelle 2.1'!A1" xr:uid="{2E193704-BED3-44A4-92CC-E149CEC464D6}"/>
    <hyperlink ref="G21" location="'Tabelle 2.2'!A1" display="'Tabelle 2.2'!A1" xr:uid="{C8E976FF-7C05-4459-B205-29EB5AB9510A}"/>
    <hyperlink ref="G22" location="'Tabelle 2.3'!A1" display="'Tabelle 2.3'!A1" xr:uid="{4B5BE3EC-DDA4-4ADF-9422-53250ADC7A1C}"/>
    <hyperlink ref="G23" location="'Tabelle 2.4'!A1" display="'Tabelle 2.4'!A1" xr:uid="{C4D6E1FF-84E3-49C0-8E44-A3E97235DC8B}"/>
    <hyperlink ref="G26" location="'Tabelle 3.1'!A1" display="'Tabelle 3.1'!A1" xr:uid="{0CBD0ABF-351F-4B8C-B75D-E8405C80C033}"/>
    <hyperlink ref="G27" location="'Tabelle 3.2'!A1" display="'Tabelle 3.2'!A1" xr:uid="{3EE788E6-958A-4F5C-9673-444081595695}"/>
    <hyperlink ref="G28" location="'Tabelle 3.3'!A1" display="'Tabelle 3.3'!A1" xr:uid="{29791627-F559-4A6A-A5A5-AF101863F421}"/>
    <hyperlink ref="G29" location="'Tabelle 3.4'!A1" display="'Tabelle 3.4'!A1" xr:uid="{463E6C1F-B674-42CD-AE55-6E283C84DBA2}"/>
    <hyperlink ref="G32" location="'Tabelle 4.1'!A1" display="'Tabelle 4.1'!A1" xr:uid="{1A3A1C44-BC05-4FA8-8F18-9E9580AB1C8B}"/>
    <hyperlink ref="G33" location="'Tabelle 4.2'!A1" display="'Tabelle 4.2'!A1" xr:uid="{0A8F9032-EE63-423C-9E1D-AB15D90C8C76}"/>
    <hyperlink ref="G34" location="'Tabelle 4.3'!A1" display="'Tabelle 4.3'!A1" xr:uid="{5DFB1857-FE71-487B-8803-08E34EB96E36}"/>
    <hyperlink ref="G37" location="'Tabelle 5.1'!A1" display="'Tabelle 5.1'!A1" xr:uid="{DFE4671B-180D-4862-9233-7983F3C333F2}"/>
    <hyperlink ref="G38" location="'Tabelle 5.2'!A1" display="'Tabelle 5.2'!A1" xr:uid="{3E37FAA9-DD4A-4507-B3DD-A44861B78A16}"/>
    <hyperlink ref="G41" location="'Tabelle 6'!A1" display="'Tabelle 6'!A1" xr:uid="{ACD805C2-8201-436E-A2A9-EEBC46B1D5A2}"/>
    <hyperlink ref="G45" location="'Hinweis - Berufsaggregate'!A1" display="Hinw Berufsagg" xr:uid="{8A22DD46-F61B-408A-9292-FB158B35B82C}"/>
    <hyperlink ref="G46" location="Hinweis_Befristung!A1" display="Hinw Befristung" xr:uid="{AB6D6D9C-F937-418D-9484-CC00F9007096}"/>
    <hyperlink ref="G47" location="Hinweis_beg_been_BV!A1" display="Hinw beg_been_BV" xr:uid="{8D9B741C-8840-4206-81F1-1382C6336B27}"/>
    <hyperlink ref="G48" location="Hinweise_SvB_GB!A1" display="Hinw SvB GB" xr:uid="{518E40B2-4E29-4F77-8F82-2137CD883DCB}"/>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186D-7BEA-4E00-B44E-47DCD833BB5E}">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40</v>
      </c>
    </row>
    <row r="2" spans="1:15" customFormat="1" ht="6.2" customHeight="1" x14ac:dyDescent="0.2">
      <c r="A2" s="35"/>
      <c r="B2" s="36"/>
      <c r="C2" s="36"/>
      <c r="D2" s="36"/>
      <c r="E2" s="36"/>
      <c r="F2" s="36"/>
      <c r="G2" s="36"/>
      <c r="H2" s="36"/>
      <c r="I2" s="36"/>
      <c r="J2" s="36"/>
    </row>
    <row r="3" spans="1:15" s="39" customFormat="1" ht="24.95" customHeight="1" x14ac:dyDescent="0.2">
      <c r="A3" s="37" t="s">
        <v>85</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87</v>
      </c>
      <c r="B7" s="46"/>
      <c r="C7" s="47" t="s">
        <v>88</v>
      </c>
      <c r="D7" s="48" t="s">
        <v>89</v>
      </c>
      <c r="E7" s="49"/>
      <c r="F7" s="49"/>
      <c r="G7" s="49"/>
      <c r="H7" s="50"/>
      <c r="I7" s="51" t="s">
        <v>90</v>
      </c>
      <c r="J7" s="52"/>
      <c r="K7" s="53"/>
      <c r="L7" s="53"/>
      <c r="M7" s="53"/>
      <c r="N7" s="53"/>
      <c r="O7" s="53"/>
    </row>
    <row r="8" spans="1:15" ht="34.5" customHeight="1" x14ac:dyDescent="0.2">
      <c r="A8" s="54"/>
      <c r="B8" s="55"/>
      <c r="C8" s="56"/>
      <c r="D8" s="57" t="s">
        <v>91</v>
      </c>
      <c r="E8" s="57" t="s">
        <v>92</v>
      </c>
      <c r="F8" s="57" t="s">
        <v>93</v>
      </c>
      <c r="G8" s="57" t="s">
        <v>94</v>
      </c>
      <c r="H8" s="57" t="s">
        <v>95</v>
      </c>
      <c r="I8" s="58"/>
      <c r="J8" s="59"/>
    </row>
    <row r="9" spans="1:15" ht="12" customHeight="1" x14ac:dyDescent="0.2">
      <c r="A9" s="54"/>
      <c r="B9" s="55"/>
      <c r="C9" s="56"/>
      <c r="D9" s="60"/>
      <c r="E9" s="60"/>
      <c r="F9" s="60"/>
      <c r="G9" s="60"/>
      <c r="H9" s="60"/>
      <c r="I9" s="61" t="s">
        <v>96</v>
      </c>
      <c r="J9" s="62" t="s">
        <v>97</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51</v>
      </c>
      <c r="B11" s="69"/>
      <c r="C11" s="70"/>
      <c r="D11" s="71"/>
      <c r="E11" s="72"/>
      <c r="F11" s="72"/>
      <c r="G11" s="72"/>
      <c r="H11" s="73"/>
      <c r="I11" s="74"/>
      <c r="J11" s="75"/>
    </row>
    <row r="12" spans="1:15" ht="13.5" customHeight="1" x14ac:dyDescent="0.2">
      <c r="A12" s="76" t="s">
        <v>98</v>
      </c>
      <c r="B12" s="77"/>
      <c r="C12" s="78">
        <v>100</v>
      </c>
      <c r="D12" s="79">
        <v>128617</v>
      </c>
      <c r="E12" s="79">
        <v>128866</v>
      </c>
      <c r="F12" s="79">
        <v>128470</v>
      </c>
      <c r="G12" s="79">
        <v>127755</v>
      </c>
      <c r="H12" s="79">
        <v>126802</v>
      </c>
      <c r="I12" s="80">
        <v>1815</v>
      </c>
      <c r="J12" s="81">
        <v>1.4313654358764056</v>
      </c>
      <c r="N12" s="82"/>
    </row>
    <row r="13" spans="1:15" ht="13.5" customHeight="1" x14ac:dyDescent="0.2">
      <c r="A13" s="83" t="s">
        <v>99</v>
      </c>
      <c r="B13" s="84" t="s">
        <v>100</v>
      </c>
      <c r="C13" s="78">
        <v>48.665417479804383</v>
      </c>
      <c r="D13" s="79">
        <v>62592</v>
      </c>
      <c r="E13" s="79">
        <v>62607</v>
      </c>
      <c r="F13" s="79">
        <v>62634</v>
      </c>
      <c r="G13" s="79">
        <v>62276</v>
      </c>
      <c r="H13" s="79">
        <v>62036</v>
      </c>
      <c r="I13" s="80">
        <v>556</v>
      </c>
      <c r="J13" s="81">
        <v>0.89625378812302536</v>
      </c>
    </row>
    <row r="14" spans="1:15" ht="13.5" customHeight="1" x14ac:dyDescent="0.2">
      <c r="A14" s="85"/>
      <c r="B14" s="84" t="s">
        <v>101</v>
      </c>
      <c r="C14" s="78">
        <v>51.334582520195617</v>
      </c>
      <c r="D14" s="79">
        <v>66025</v>
      </c>
      <c r="E14" s="79">
        <v>66259</v>
      </c>
      <c r="F14" s="79">
        <v>65836</v>
      </c>
      <c r="G14" s="79">
        <v>65479</v>
      </c>
      <c r="H14" s="79">
        <v>64766</v>
      </c>
      <c r="I14" s="80">
        <v>1259</v>
      </c>
      <c r="J14" s="81">
        <v>1.9439211932186642</v>
      </c>
    </row>
    <row r="15" spans="1:15" ht="13.5" customHeight="1" x14ac:dyDescent="0.2">
      <c r="A15" s="83" t="s">
        <v>99</v>
      </c>
      <c r="B15" s="86" t="s">
        <v>102</v>
      </c>
      <c r="C15" s="78">
        <v>10.094311016428621</v>
      </c>
      <c r="D15" s="79">
        <v>12983</v>
      </c>
      <c r="E15" s="79">
        <v>13657</v>
      </c>
      <c r="F15" s="79">
        <v>13774</v>
      </c>
      <c r="G15" s="79">
        <v>12930</v>
      </c>
      <c r="H15" s="79">
        <v>13066</v>
      </c>
      <c r="I15" s="80">
        <v>-83</v>
      </c>
      <c r="J15" s="81">
        <v>-0.63523649165773766</v>
      </c>
    </row>
    <row r="16" spans="1:15" ht="13.5" customHeight="1" x14ac:dyDescent="0.2">
      <c r="A16" s="83"/>
      <c r="B16" s="86" t="s">
        <v>103</v>
      </c>
      <c r="C16" s="78">
        <v>66.763336106424504</v>
      </c>
      <c r="D16" s="79">
        <v>85869</v>
      </c>
      <c r="E16" s="79">
        <v>85664</v>
      </c>
      <c r="F16" s="79">
        <v>85521</v>
      </c>
      <c r="G16" s="79">
        <v>85620</v>
      </c>
      <c r="H16" s="79">
        <v>84989</v>
      </c>
      <c r="I16" s="80">
        <v>880</v>
      </c>
      <c r="J16" s="81">
        <v>1.0354281142265469</v>
      </c>
    </row>
    <row r="17" spans="1:10" ht="13.5" customHeight="1" x14ac:dyDescent="0.2">
      <c r="A17" s="83"/>
      <c r="B17" s="86" t="s">
        <v>104</v>
      </c>
      <c r="C17" s="78">
        <v>21.14261722789367</v>
      </c>
      <c r="D17" s="79">
        <v>27193</v>
      </c>
      <c r="E17" s="79">
        <v>27078</v>
      </c>
      <c r="F17" s="79">
        <v>26848</v>
      </c>
      <c r="G17" s="79">
        <v>26970</v>
      </c>
      <c r="H17" s="79">
        <v>26619</v>
      </c>
      <c r="I17" s="80">
        <v>574</v>
      </c>
      <c r="J17" s="81">
        <v>2.1563544836395057</v>
      </c>
    </row>
    <row r="18" spans="1:10" ht="13.5" customHeight="1" x14ac:dyDescent="0.2">
      <c r="A18" s="85"/>
      <c r="B18" s="86" t="s">
        <v>105</v>
      </c>
      <c r="C18" s="78">
        <v>1.9997356492532092</v>
      </c>
      <c r="D18" s="79">
        <v>2572</v>
      </c>
      <c r="E18" s="79">
        <v>2467</v>
      </c>
      <c r="F18" s="79">
        <v>2327</v>
      </c>
      <c r="G18" s="79">
        <v>2235</v>
      </c>
      <c r="H18" s="79">
        <v>2128</v>
      </c>
      <c r="I18" s="80">
        <v>444</v>
      </c>
      <c r="J18" s="81">
        <v>20.86466165413534</v>
      </c>
    </row>
    <row r="19" spans="1:10" ht="13.5" customHeight="1" x14ac:dyDescent="0.2">
      <c r="A19" s="85"/>
      <c r="B19" s="86" t="s">
        <v>106</v>
      </c>
      <c r="C19" s="78">
        <v>0.91201007642846588</v>
      </c>
      <c r="D19" s="79">
        <v>1173</v>
      </c>
      <c r="E19" s="79">
        <v>1008</v>
      </c>
      <c r="F19" s="79">
        <v>985</v>
      </c>
      <c r="G19" s="79">
        <v>926</v>
      </c>
      <c r="H19" s="79">
        <v>864</v>
      </c>
      <c r="I19" s="80">
        <v>309</v>
      </c>
      <c r="J19" s="81">
        <v>35.763888888888886</v>
      </c>
    </row>
    <row r="20" spans="1:10" ht="13.5" customHeight="1" x14ac:dyDescent="0.2">
      <c r="A20" s="83" t="s">
        <v>107</v>
      </c>
      <c r="B20" s="87" t="s">
        <v>108</v>
      </c>
      <c r="C20" s="78">
        <v>66.886958955659054</v>
      </c>
      <c r="D20" s="79">
        <v>86028</v>
      </c>
      <c r="E20" s="79">
        <v>85683</v>
      </c>
      <c r="F20" s="79">
        <v>85915</v>
      </c>
      <c r="G20" s="79">
        <v>85119</v>
      </c>
      <c r="H20" s="79">
        <v>84951</v>
      </c>
      <c r="I20" s="80">
        <v>1077</v>
      </c>
      <c r="J20" s="81">
        <v>1.267789666984497</v>
      </c>
    </row>
    <row r="21" spans="1:10" ht="13.5" customHeight="1" x14ac:dyDescent="0.2">
      <c r="A21" s="85"/>
      <c r="B21" s="87" t="s">
        <v>109</v>
      </c>
      <c r="C21" s="78">
        <v>33.113041044340953</v>
      </c>
      <c r="D21" s="79">
        <v>42589</v>
      </c>
      <c r="E21" s="79">
        <v>43183</v>
      </c>
      <c r="F21" s="79">
        <v>42555</v>
      </c>
      <c r="G21" s="79">
        <v>42636</v>
      </c>
      <c r="H21" s="79">
        <v>41851</v>
      </c>
      <c r="I21" s="80">
        <v>738</v>
      </c>
      <c r="J21" s="81">
        <v>1.7633987240448257</v>
      </c>
    </row>
    <row r="22" spans="1:10" ht="13.5" customHeight="1" x14ac:dyDescent="0.2">
      <c r="A22" s="83" t="s">
        <v>107</v>
      </c>
      <c r="B22" s="87" t="s">
        <v>110</v>
      </c>
      <c r="C22" s="78">
        <v>82.92760677048912</v>
      </c>
      <c r="D22" s="79">
        <v>106659</v>
      </c>
      <c r="E22" s="79">
        <v>106914</v>
      </c>
      <c r="F22" s="79">
        <v>106688</v>
      </c>
      <c r="G22" s="79">
        <v>106668</v>
      </c>
      <c r="H22" s="79">
        <v>106093</v>
      </c>
      <c r="I22" s="80">
        <v>566</v>
      </c>
      <c r="J22" s="81">
        <v>0.53349419848623381</v>
      </c>
    </row>
    <row r="23" spans="1:10" ht="13.5" customHeight="1" x14ac:dyDescent="0.2">
      <c r="A23" s="88"/>
      <c r="B23" s="89" t="s">
        <v>111</v>
      </c>
      <c r="C23" s="90">
        <v>17.072393229510872</v>
      </c>
      <c r="D23" s="79">
        <v>21958</v>
      </c>
      <c r="E23" s="79">
        <v>21952</v>
      </c>
      <c r="F23" s="79">
        <v>21782</v>
      </c>
      <c r="G23" s="79">
        <v>21087</v>
      </c>
      <c r="H23" s="79">
        <v>20709</v>
      </c>
      <c r="I23" s="80">
        <v>1249</v>
      </c>
      <c r="J23" s="81">
        <v>6.0311941667873867</v>
      </c>
    </row>
    <row r="24" spans="1:10" ht="18" customHeight="1" x14ac:dyDescent="0.2">
      <c r="A24" s="91" t="s">
        <v>112</v>
      </c>
      <c r="B24" s="69"/>
      <c r="C24" s="92"/>
      <c r="D24" s="93"/>
      <c r="E24" s="94"/>
      <c r="F24" s="94"/>
      <c r="G24" s="94"/>
      <c r="H24" s="95"/>
      <c r="I24" s="96"/>
      <c r="J24" s="97"/>
    </row>
    <row r="25" spans="1:10" ht="15.75" customHeight="1" x14ac:dyDescent="0.2">
      <c r="A25" s="76" t="s">
        <v>113</v>
      </c>
      <c r="B25" s="77"/>
      <c r="C25" s="98"/>
      <c r="D25" s="99"/>
      <c r="E25" s="100"/>
      <c r="F25" s="100"/>
      <c r="G25" s="100"/>
      <c r="H25" s="101"/>
      <c r="I25" s="102"/>
      <c r="J25" s="103"/>
    </row>
    <row r="26" spans="1:10" ht="13.5" customHeight="1" x14ac:dyDescent="0.2">
      <c r="A26" s="76" t="s">
        <v>98</v>
      </c>
      <c r="B26" s="77"/>
      <c r="C26" s="78">
        <v>100</v>
      </c>
      <c r="D26" s="104">
        <v>27736</v>
      </c>
      <c r="E26" s="79">
        <v>28594</v>
      </c>
      <c r="F26" s="79">
        <v>28115</v>
      </c>
      <c r="G26" s="79">
        <v>28435</v>
      </c>
      <c r="H26" s="105">
        <v>27433</v>
      </c>
      <c r="I26" s="80">
        <v>303</v>
      </c>
      <c r="J26" s="81">
        <v>1.1045091677906171</v>
      </c>
    </row>
    <row r="27" spans="1:10" ht="13.5" customHeight="1" x14ac:dyDescent="0.2">
      <c r="A27" s="83" t="s">
        <v>99</v>
      </c>
      <c r="B27" s="84" t="s">
        <v>100</v>
      </c>
      <c r="C27" s="78">
        <v>43.640034612056532</v>
      </c>
      <c r="D27" s="80">
        <v>12104</v>
      </c>
      <c r="E27" s="79">
        <v>12582</v>
      </c>
      <c r="F27" s="79">
        <v>12348</v>
      </c>
      <c r="G27" s="79">
        <v>12404</v>
      </c>
      <c r="H27" s="105">
        <v>11874</v>
      </c>
      <c r="I27" s="80">
        <v>230</v>
      </c>
      <c r="J27" s="81">
        <v>1.9370052214923361</v>
      </c>
    </row>
    <row r="28" spans="1:10" ht="13.5" customHeight="1" x14ac:dyDescent="0.2">
      <c r="A28" s="85"/>
      <c r="B28" s="84" t="s">
        <v>101</v>
      </c>
      <c r="C28" s="78">
        <v>56.359965387943468</v>
      </c>
      <c r="D28" s="80">
        <v>15632</v>
      </c>
      <c r="E28" s="79">
        <v>16012</v>
      </c>
      <c r="F28" s="79">
        <v>15767</v>
      </c>
      <c r="G28" s="79">
        <v>16031</v>
      </c>
      <c r="H28" s="105">
        <v>15559</v>
      </c>
      <c r="I28" s="80">
        <v>73</v>
      </c>
      <c r="J28" s="81">
        <v>0.46918182402468023</v>
      </c>
    </row>
    <row r="29" spans="1:10" ht="13.5" customHeight="1" x14ac:dyDescent="0.2">
      <c r="A29" s="83" t="s">
        <v>99</v>
      </c>
      <c r="B29" s="86" t="s">
        <v>102</v>
      </c>
      <c r="C29" s="78">
        <v>26.233054513989039</v>
      </c>
      <c r="D29" s="80">
        <v>7276</v>
      </c>
      <c r="E29" s="79">
        <v>7567</v>
      </c>
      <c r="F29" s="79">
        <v>7246</v>
      </c>
      <c r="G29" s="79">
        <v>7710</v>
      </c>
      <c r="H29" s="105">
        <v>7165</v>
      </c>
      <c r="I29" s="80">
        <v>111</v>
      </c>
      <c r="J29" s="81">
        <v>1.5491974877878576</v>
      </c>
    </row>
    <row r="30" spans="1:10" ht="13.5" customHeight="1" x14ac:dyDescent="0.2">
      <c r="A30" s="83"/>
      <c r="B30" s="86" t="s">
        <v>103</v>
      </c>
      <c r="C30" s="78">
        <v>49.069800980674934</v>
      </c>
      <c r="D30" s="80">
        <v>13610</v>
      </c>
      <c r="E30" s="79">
        <v>14063</v>
      </c>
      <c r="F30" s="79">
        <v>13919</v>
      </c>
      <c r="G30" s="79">
        <v>13809</v>
      </c>
      <c r="H30" s="105">
        <v>13455</v>
      </c>
      <c r="I30" s="80">
        <v>155</v>
      </c>
      <c r="J30" s="81">
        <v>1.1519881085098476</v>
      </c>
    </row>
    <row r="31" spans="1:10" ht="13.5" customHeight="1" x14ac:dyDescent="0.2">
      <c r="A31" s="83"/>
      <c r="B31" s="86" t="s">
        <v>104</v>
      </c>
      <c r="C31" s="78">
        <v>12.878569368329968</v>
      </c>
      <c r="D31" s="80">
        <v>3572</v>
      </c>
      <c r="E31" s="79">
        <v>3630</v>
      </c>
      <c r="F31" s="79">
        <v>3620</v>
      </c>
      <c r="G31" s="79">
        <v>3594</v>
      </c>
      <c r="H31" s="105">
        <v>3558</v>
      </c>
      <c r="I31" s="80">
        <v>14</v>
      </c>
      <c r="J31" s="81">
        <v>0.3934794828555368</v>
      </c>
    </row>
    <row r="32" spans="1:10" ht="13.5" customHeight="1" x14ac:dyDescent="0.2">
      <c r="A32" s="85"/>
      <c r="B32" s="86" t="s">
        <v>105</v>
      </c>
      <c r="C32" s="78">
        <v>11.818575137006057</v>
      </c>
      <c r="D32" s="80">
        <v>3278</v>
      </c>
      <c r="E32" s="79">
        <v>3334</v>
      </c>
      <c r="F32" s="79">
        <v>3330</v>
      </c>
      <c r="G32" s="79">
        <v>3322</v>
      </c>
      <c r="H32" s="105">
        <v>3255</v>
      </c>
      <c r="I32" s="80">
        <v>23</v>
      </c>
      <c r="J32" s="81">
        <v>0.70660522273425497</v>
      </c>
    </row>
    <row r="33" spans="1:10" ht="13.5" customHeight="1" x14ac:dyDescent="0.2">
      <c r="A33" s="85"/>
      <c r="B33" s="86" t="s">
        <v>106</v>
      </c>
      <c r="C33" s="78">
        <v>1.6476781078742428</v>
      </c>
      <c r="D33" s="80">
        <v>457</v>
      </c>
      <c r="E33" s="79">
        <v>407</v>
      </c>
      <c r="F33" s="79">
        <v>416</v>
      </c>
      <c r="G33" s="79">
        <v>415</v>
      </c>
      <c r="H33" s="105">
        <v>421</v>
      </c>
      <c r="I33" s="80">
        <v>36</v>
      </c>
      <c r="J33" s="81">
        <v>8.5510688836104514</v>
      </c>
    </row>
    <row r="34" spans="1:10" ht="13.5" customHeight="1" x14ac:dyDescent="0.2">
      <c r="A34" s="83" t="s">
        <v>107</v>
      </c>
      <c r="B34" s="87" t="s">
        <v>110</v>
      </c>
      <c r="C34" s="78">
        <v>79.845687914623596</v>
      </c>
      <c r="D34" s="80">
        <v>22146</v>
      </c>
      <c r="E34" s="79">
        <v>22797</v>
      </c>
      <c r="F34" s="79">
        <v>22378</v>
      </c>
      <c r="G34" s="79">
        <v>22909</v>
      </c>
      <c r="H34" s="105">
        <v>22142</v>
      </c>
      <c r="I34" s="80">
        <v>4</v>
      </c>
      <c r="J34" s="81">
        <v>1.8065215427693977E-2</v>
      </c>
    </row>
    <row r="35" spans="1:10" ht="13.5" customHeight="1" x14ac:dyDescent="0.2">
      <c r="A35" s="83"/>
      <c r="B35" s="84" t="s">
        <v>111</v>
      </c>
      <c r="C35" s="78">
        <v>20.154312085376407</v>
      </c>
      <c r="D35" s="80">
        <v>5590</v>
      </c>
      <c r="E35" s="79">
        <v>5797</v>
      </c>
      <c r="F35" s="79">
        <v>5737</v>
      </c>
      <c r="G35" s="79">
        <v>5526</v>
      </c>
      <c r="H35" s="105">
        <v>5291</v>
      </c>
      <c r="I35" s="80">
        <v>299</v>
      </c>
      <c r="J35" s="81">
        <v>5.6511056511056514</v>
      </c>
    </row>
    <row r="36" spans="1:10" ht="18" customHeight="1" x14ac:dyDescent="0.2">
      <c r="A36" s="76" t="s">
        <v>114</v>
      </c>
      <c r="B36" s="77"/>
      <c r="C36" s="106"/>
      <c r="D36" s="99"/>
      <c r="E36" s="100"/>
      <c r="F36" s="100"/>
      <c r="G36" s="100"/>
      <c r="H36" s="101"/>
      <c r="I36" s="102"/>
      <c r="J36" s="103"/>
    </row>
    <row r="37" spans="1:10" ht="13.5" customHeight="1" x14ac:dyDescent="0.2">
      <c r="A37" s="76" t="s">
        <v>98</v>
      </c>
      <c r="B37" s="77"/>
      <c r="C37" s="78">
        <v>100</v>
      </c>
      <c r="D37" s="104">
        <v>15418</v>
      </c>
      <c r="E37" s="79">
        <v>15799</v>
      </c>
      <c r="F37" s="79">
        <v>15343</v>
      </c>
      <c r="G37" s="79">
        <v>16038</v>
      </c>
      <c r="H37" s="105">
        <v>15321</v>
      </c>
      <c r="I37" s="80">
        <v>97</v>
      </c>
      <c r="J37" s="81">
        <v>0.63311794269303567</v>
      </c>
    </row>
    <row r="38" spans="1:10" ht="13.5" customHeight="1" x14ac:dyDescent="0.2">
      <c r="A38" s="83" t="s">
        <v>99</v>
      </c>
      <c r="B38" s="84" t="s">
        <v>100</v>
      </c>
      <c r="C38" s="78">
        <v>41.153197561291996</v>
      </c>
      <c r="D38" s="80">
        <v>6345</v>
      </c>
      <c r="E38" s="79">
        <v>6563</v>
      </c>
      <c r="F38" s="79">
        <v>6306</v>
      </c>
      <c r="G38" s="79">
        <v>6579</v>
      </c>
      <c r="H38" s="105">
        <v>6230</v>
      </c>
      <c r="I38" s="80">
        <v>115</v>
      </c>
      <c r="J38" s="81">
        <v>1.8459069020866774</v>
      </c>
    </row>
    <row r="39" spans="1:10" ht="13.5" customHeight="1" x14ac:dyDescent="0.2">
      <c r="A39" s="85"/>
      <c r="B39" s="84" t="s">
        <v>101</v>
      </c>
      <c r="C39" s="78">
        <v>58.846802438708004</v>
      </c>
      <c r="D39" s="80">
        <v>9073</v>
      </c>
      <c r="E39" s="79">
        <v>9236</v>
      </c>
      <c r="F39" s="79">
        <v>9037</v>
      </c>
      <c r="G39" s="79">
        <v>9459</v>
      </c>
      <c r="H39" s="105">
        <v>9091</v>
      </c>
      <c r="I39" s="80">
        <v>-18</v>
      </c>
      <c r="J39" s="81">
        <v>-0.1979980200197998</v>
      </c>
    </row>
    <row r="40" spans="1:10" ht="13.5" customHeight="1" x14ac:dyDescent="0.2">
      <c r="A40" s="83" t="s">
        <v>99</v>
      </c>
      <c r="B40" s="86" t="s">
        <v>102</v>
      </c>
      <c r="C40" s="78">
        <v>36.580620054481777</v>
      </c>
      <c r="D40" s="80">
        <v>5640</v>
      </c>
      <c r="E40" s="79">
        <v>5834</v>
      </c>
      <c r="F40" s="79">
        <v>5511</v>
      </c>
      <c r="G40" s="79">
        <v>6103</v>
      </c>
      <c r="H40" s="105">
        <v>5583</v>
      </c>
      <c r="I40" s="80">
        <v>57</v>
      </c>
      <c r="J40" s="81">
        <v>1.0209564750134337</v>
      </c>
    </row>
    <row r="41" spans="1:10" ht="13.5" customHeight="1" x14ac:dyDescent="0.2">
      <c r="A41" s="83"/>
      <c r="B41" s="86" t="s">
        <v>103</v>
      </c>
      <c r="C41" s="78">
        <v>32.825269165909972</v>
      </c>
      <c r="D41" s="80">
        <v>5061</v>
      </c>
      <c r="E41" s="79">
        <v>5151</v>
      </c>
      <c r="F41" s="79">
        <v>5016</v>
      </c>
      <c r="G41" s="79">
        <v>5096</v>
      </c>
      <c r="H41" s="105">
        <v>4977</v>
      </c>
      <c r="I41" s="80">
        <v>84</v>
      </c>
      <c r="J41" s="81">
        <v>1.6877637130801688</v>
      </c>
    </row>
    <row r="42" spans="1:10" ht="13.5" customHeight="1" x14ac:dyDescent="0.2">
      <c r="A42" s="83"/>
      <c r="B42" s="86" t="s">
        <v>104</v>
      </c>
      <c r="C42" s="78">
        <v>10.572058632766895</v>
      </c>
      <c r="D42" s="80">
        <v>1630</v>
      </c>
      <c r="E42" s="79">
        <v>1648</v>
      </c>
      <c r="F42" s="79">
        <v>1654</v>
      </c>
      <c r="G42" s="79">
        <v>1672</v>
      </c>
      <c r="H42" s="105">
        <v>1675</v>
      </c>
      <c r="I42" s="80">
        <v>-45</v>
      </c>
      <c r="J42" s="81">
        <v>-2.6865671641791047</v>
      </c>
    </row>
    <row r="43" spans="1:10" ht="13.5" customHeight="1" x14ac:dyDescent="0.2">
      <c r="A43" s="85"/>
      <c r="B43" s="86" t="s">
        <v>105</v>
      </c>
      <c r="C43" s="78">
        <v>20.022052146841354</v>
      </c>
      <c r="D43" s="80">
        <v>3087</v>
      </c>
      <c r="E43" s="79">
        <v>3166</v>
      </c>
      <c r="F43" s="79">
        <v>3162</v>
      </c>
      <c r="G43" s="79">
        <v>3167</v>
      </c>
      <c r="H43" s="105">
        <v>3086</v>
      </c>
      <c r="I43" s="80">
        <v>1</v>
      </c>
      <c r="J43" s="81">
        <v>3.240440699935191E-2</v>
      </c>
    </row>
    <row r="44" spans="1:10" ht="13.5" customHeight="1" x14ac:dyDescent="0.2">
      <c r="A44" s="85"/>
      <c r="B44" s="86" t="s">
        <v>106</v>
      </c>
      <c r="C44" s="78">
        <v>2.5035672590478661</v>
      </c>
      <c r="D44" s="80">
        <v>386</v>
      </c>
      <c r="E44" s="79">
        <v>346</v>
      </c>
      <c r="F44" s="79">
        <v>356</v>
      </c>
      <c r="G44" s="79">
        <v>362</v>
      </c>
      <c r="H44" s="105">
        <v>355</v>
      </c>
      <c r="I44" s="80">
        <v>31</v>
      </c>
      <c r="J44" s="81">
        <v>8.7323943661971839</v>
      </c>
    </row>
    <row r="45" spans="1:10" ht="13.5" customHeight="1" x14ac:dyDescent="0.2">
      <c r="A45" s="83" t="s">
        <v>107</v>
      </c>
      <c r="B45" s="87" t="s">
        <v>110</v>
      </c>
      <c r="C45" s="78">
        <v>81.690232196134389</v>
      </c>
      <c r="D45" s="80">
        <v>12595</v>
      </c>
      <c r="E45" s="79">
        <v>12933</v>
      </c>
      <c r="F45" s="79">
        <v>12525</v>
      </c>
      <c r="G45" s="79">
        <v>13255</v>
      </c>
      <c r="H45" s="105">
        <v>12668</v>
      </c>
      <c r="I45" s="80">
        <v>-73</v>
      </c>
      <c r="J45" s="81">
        <v>-0.57625513103883796</v>
      </c>
    </row>
    <row r="46" spans="1:10" ht="13.5" customHeight="1" x14ac:dyDescent="0.2">
      <c r="A46" s="83"/>
      <c r="B46" s="84" t="s">
        <v>111</v>
      </c>
      <c r="C46" s="78">
        <v>18.309767803865611</v>
      </c>
      <c r="D46" s="80">
        <v>2823</v>
      </c>
      <c r="E46" s="79">
        <v>2866</v>
      </c>
      <c r="F46" s="79">
        <v>2818</v>
      </c>
      <c r="G46" s="79">
        <v>2783</v>
      </c>
      <c r="H46" s="105">
        <v>2653</v>
      </c>
      <c r="I46" s="80">
        <v>170</v>
      </c>
      <c r="J46" s="81">
        <v>6.407840180927252</v>
      </c>
    </row>
    <row r="47" spans="1:10" ht="18" customHeight="1" x14ac:dyDescent="0.2">
      <c r="A47" s="76" t="s">
        <v>115</v>
      </c>
      <c r="B47" s="77"/>
      <c r="C47" s="106"/>
      <c r="D47" s="99"/>
      <c r="E47" s="100"/>
      <c r="F47" s="100"/>
      <c r="G47" s="100"/>
      <c r="H47" s="101"/>
      <c r="I47" s="102"/>
      <c r="J47" s="103"/>
    </row>
    <row r="48" spans="1:10" ht="13.5" customHeight="1" x14ac:dyDescent="0.2">
      <c r="A48" s="76" t="s">
        <v>98</v>
      </c>
      <c r="B48" s="77"/>
      <c r="C48" s="78">
        <v>100</v>
      </c>
      <c r="D48" s="104">
        <v>12318</v>
      </c>
      <c r="E48" s="79">
        <v>12795</v>
      </c>
      <c r="F48" s="79">
        <v>12772</v>
      </c>
      <c r="G48" s="79">
        <v>12397</v>
      </c>
      <c r="H48" s="105">
        <v>12112</v>
      </c>
      <c r="I48" s="80">
        <v>206</v>
      </c>
      <c r="J48" s="81">
        <v>1.7007926023778071</v>
      </c>
    </row>
    <row r="49" spans="1:12" ht="13.5" customHeight="1" x14ac:dyDescent="0.2">
      <c r="A49" s="83" t="s">
        <v>99</v>
      </c>
      <c r="B49" s="84" t="s">
        <v>100</v>
      </c>
      <c r="C49" s="78">
        <v>46.752719597337233</v>
      </c>
      <c r="D49" s="80">
        <v>5759</v>
      </c>
      <c r="E49" s="79">
        <v>6019</v>
      </c>
      <c r="F49" s="79">
        <v>6042</v>
      </c>
      <c r="G49" s="79">
        <v>5825</v>
      </c>
      <c r="H49" s="105">
        <v>5644</v>
      </c>
      <c r="I49" s="80">
        <v>115</v>
      </c>
      <c r="J49" s="81">
        <v>2.0375620127569101</v>
      </c>
    </row>
    <row r="50" spans="1:12" ht="13.5" customHeight="1" x14ac:dyDescent="0.2">
      <c r="A50" s="85"/>
      <c r="B50" s="84" t="s">
        <v>101</v>
      </c>
      <c r="C50" s="78">
        <v>53.247280402662767</v>
      </c>
      <c r="D50" s="80">
        <v>6559</v>
      </c>
      <c r="E50" s="79">
        <v>6776</v>
      </c>
      <c r="F50" s="79">
        <v>6730</v>
      </c>
      <c r="G50" s="79">
        <v>6572</v>
      </c>
      <c r="H50" s="105">
        <v>6468</v>
      </c>
      <c r="I50" s="80">
        <v>91</v>
      </c>
      <c r="J50" s="81">
        <v>1.4069264069264069</v>
      </c>
    </row>
    <row r="51" spans="1:12" ht="13.5" customHeight="1" x14ac:dyDescent="0.2">
      <c r="A51" s="83" t="s">
        <v>99</v>
      </c>
      <c r="B51" s="86" t="s">
        <v>102</v>
      </c>
      <c r="C51" s="78">
        <v>13.28137684689073</v>
      </c>
      <c r="D51" s="80">
        <v>1636</v>
      </c>
      <c r="E51" s="79">
        <v>1733</v>
      </c>
      <c r="F51" s="79">
        <v>1735</v>
      </c>
      <c r="G51" s="79">
        <v>1607</v>
      </c>
      <c r="H51" s="105">
        <v>1582</v>
      </c>
      <c r="I51" s="80">
        <v>54</v>
      </c>
      <c r="J51" s="81">
        <v>3.413400758533502</v>
      </c>
    </row>
    <row r="52" spans="1:12" ht="13.5" customHeight="1" x14ac:dyDescent="0.2">
      <c r="A52" s="83"/>
      <c r="B52" s="86" t="s">
        <v>103</v>
      </c>
      <c r="C52" s="78">
        <v>69.402500405910047</v>
      </c>
      <c r="D52" s="80">
        <v>8549</v>
      </c>
      <c r="E52" s="79">
        <v>8912</v>
      </c>
      <c r="F52" s="79">
        <v>8903</v>
      </c>
      <c r="G52" s="79">
        <v>8713</v>
      </c>
      <c r="H52" s="105">
        <v>8478</v>
      </c>
      <c r="I52" s="80">
        <v>71</v>
      </c>
      <c r="J52" s="81">
        <v>0.83746166548714318</v>
      </c>
    </row>
    <row r="53" spans="1:12" ht="13.5" customHeight="1" x14ac:dyDescent="0.2">
      <c r="A53" s="83"/>
      <c r="B53" s="86" t="s">
        <v>104</v>
      </c>
      <c r="C53" s="78">
        <v>15.765546354927748</v>
      </c>
      <c r="D53" s="80">
        <v>1942</v>
      </c>
      <c r="E53" s="79">
        <v>1982</v>
      </c>
      <c r="F53" s="79">
        <v>1966</v>
      </c>
      <c r="G53" s="79">
        <v>1922</v>
      </c>
      <c r="H53" s="105">
        <v>1883</v>
      </c>
      <c r="I53" s="80">
        <v>59</v>
      </c>
      <c r="J53" s="81">
        <v>3.1332979288369622</v>
      </c>
    </row>
    <row r="54" spans="1:12" ht="13.5" customHeight="1" x14ac:dyDescent="0.2">
      <c r="A54" s="85"/>
      <c r="B54" s="86" t="s">
        <v>105</v>
      </c>
      <c r="C54" s="78">
        <v>1.5505763922714726</v>
      </c>
      <c r="D54" s="80">
        <v>191</v>
      </c>
      <c r="E54" s="79">
        <v>168</v>
      </c>
      <c r="F54" s="79">
        <v>168</v>
      </c>
      <c r="G54" s="79">
        <v>155</v>
      </c>
      <c r="H54" s="105">
        <v>169</v>
      </c>
      <c r="I54" s="80">
        <v>22</v>
      </c>
      <c r="J54" s="81">
        <v>13.017751479289942</v>
      </c>
    </row>
    <row r="55" spans="1:12" ht="13.5" customHeight="1" x14ac:dyDescent="0.2">
      <c r="A55" s="85"/>
      <c r="B55" s="86" t="s">
        <v>106</v>
      </c>
      <c r="C55" s="78">
        <v>0.57639227147264172</v>
      </c>
      <c r="D55" s="80">
        <v>71</v>
      </c>
      <c r="E55" s="79">
        <v>61</v>
      </c>
      <c r="F55" s="79">
        <v>60</v>
      </c>
      <c r="G55" s="79">
        <v>53</v>
      </c>
      <c r="H55" s="105">
        <v>66</v>
      </c>
      <c r="I55" s="80">
        <v>5</v>
      </c>
      <c r="J55" s="81">
        <v>7.5757575757575761</v>
      </c>
    </row>
    <row r="56" spans="1:12" ht="13.5" customHeight="1" x14ac:dyDescent="0.2">
      <c r="A56" s="83" t="s">
        <v>107</v>
      </c>
      <c r="B56" s="87" t="s">
        <v>110</v>
      </c>
      <c r="C56" s="78">
        <v>77.536937814580284</v>
      </c>
      <c r="D56" s="80">
        <v>9551</v>
      </c>
      <c r="E56" s="79">
        <v>9864</v>
      </c>
      <c r="F56" s="79">
        <v>9853</v>
      </c>
      <c r="G56" s="79">
        <v>9654</v>
      </c>
      <c r="H56" s="105">
        <v>9474</v>
      </c>
      <c r="I56" s="80">
        <v>77</v>
      </c>
      <c r="J56" s="81">
        <v>0.81275068608824153</v>
      </c>
    </row>
    <row r="57" spans="1:12" ht="13.5" customHeight="1" x14ac:dyDescent="0.2">
      <c r="A57" s="107"/>
      <c r="B57" s="89" t="s">
        <v>111</v>
      </c>
      <c r="C57" s="90">
        <v>22.463062185419712</v>
      </c>
      <c r="D57" s="108">
        <v>2767</v>
      </c>
      <c r="E57" s="109">
        <v>2931</v>
      </c>
      <c r="F57" s="109">
        <v>2919</v>
      </c>
      <c r="G57" s="109">
        <v>2743</v>
      </c>
      <c r="H57" s="110">
        <v>2638</v>
      </c>
      <c r="I57" s="108">
        <v>129</v>
      </c>
      <c r="J57" s="111">
        <v>4.8900682335102355</v>
      </c>
    </row>
    <row r="58" spans="1:12" s="112" customFormat="1" ht="11.25" customHeight="1" x14ac:dyDescent="0.15">
      <c r="B58" s="113"/>
      <c r="C58" s="113"/>
      <c r="D58" s="113"/>
      <c r="E58" s="113"/>
      <c r="F58" s="113"/>
      <c r="G58" s="113"/>
      <c r="H58" s="113"/>
      <c r="I58" s="113"/>
      <c r="J58" s="114" t="s">
        <v>37</v>
      </c>
      <c r="K58" s="113"/>
      <c r="L58" s="113"/>
    </row>
    <row r="59" spans="1:12" s="112" customFormat="1" ht="12.75" customHeight="1" x14ac:dyDescent="0.15">
      <c r="A59" s="113" t="s">
        <v>116</v>
      </c>
      <c r="D59" s="115"/>
      <c r="K59" s="113"/>
      <c r="L59" s="113"/>
    </row>
    <row r="60" spans="1:12" s="112" customFormat="1" ht="21" customHeight="1" x14ac:dyDescent="0.15">
      <c r="A60" s="116" t="s">
        <v>117</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B1F63-D6CF-4251-B44D-B3AD1E238571}">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40</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118</v>
      </c>
      <c r="B3" s="38"/>
      <c r="C3" s="38"/>
      <c r="D3" s="38"/>
      <c r="E3" s="38"/>
      <c r="F3" s="38"/>
      <c r="G3" s="38"/>
      <c r="H3" s="38"/>
      <c r="I3" s="38"/>
      <c r="J3" s="124"/>
      <c r="K3" s="125"/>
    </row>
    <row r="4" spans="1:11" s="39" customFormat="1" ht="15" x14ac:dyDescent="0.2">
      <c r="A4" s="38" t="s">
        <v>119</v>
      </c>
      <c r="B4" s="38"/>
      <c r="C4" s="38"/>
      <c r="D4" s="38"/>
      <c r="E4" s="38"/>
      <c r="F4" s="38"/>
      <c r="G4" s="38"/>
      <c r="H4" s="38"/>
      <c r="I4" s="38"/>
      <c r="J4" s="124"/>
      <c r="K4" s="125"/>
    </row>
    <row r="5" spans="1:11" s="39" customFormat="1" ht="12" customHeight="1" x14ac:dyDescent="0.2">
      <c r="A5" s="41" t="s">
        <v>120</v>
      </c>
      <c r="B5" s="41"/>
      <c r="C5" s="41"/>
      <c r="D5" s="41"/>
      <c r="E5" s="126"/>
      <c r="F5" s="126"/>
      <c r="G5" s="126"/>
      <c r="H5" s="126"/>
      <c r="I5" s="17"/>
      <c r="J5" s="124"/>
      <c r="K5" s="125"/>
    </row>
    <row r="6" spans="1:11" s="39" customFormat="1" ht="11.25" customHeight="1" x14ac:dyDescent="0.2">
      <c r="A6" s="127" t="s">
        <v>42</v>
      </c>
      <c r="B6" s="127"/>
      <c r="C6" s="128"/>
      <c r="D6" s="129" t="s">
        <v>121</v>
      </c>
      <c r="E6" s="129"/>
      <c r="F6" s="129"/>
      <c r="G6" s="129"/>
      <c r="H6" s="129"/>
      <c r="I6" s="129"/>
      <c r="J6" s="124"/>
      <c r="K6" s="125"/>
    </row>
    <row r="7" spans="1:11" s="39" customFormat="1" ht="24.95" customHeight="1" x14ac:dyDescent="0.2">
      <c r="A7" s="130"/>
      <c r="B7" s="131"/>
      <c r="C7" s="132"/>
      <c r="D7" s="133" t="s">
        <v>51</v>
      </c>
      <c r="E7" s="133"/>
      <c r="F7" s="133"/>
      <c r="G7" s="133" t="s">
        <v>122</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123</v>
      </c>
      <c r="B10" s="138"/>
      <c r="C10" s="138"/>
      <c r="D10" s="138"/>
      <c r="E10" s="138"/>
      <c r="F10" s="138"/>
      <c r="G10" s="138"/>
      <c r="H10" s="138"/>
      <c r="I10" s="139"/>
    </row>
    <row r="11" spans="1:11" s="140" customFormat="1" ht="24.95" customHeight="1" x14ac:dyDescent="0.2">
      <c r="A11" s="137" t="s">
        <v>124</v>
      </c>
      <c r="B11" s="138"/>
      <c r="C11" s="138"/>
      <c r="D11" s="138"/>
      <c r="E11" s="138"/>
      <c r="F11" s="138"/>
      <c r="G11" s="138"/>
      <c r="H11" s="138"/>
      <c r="I11" s="139"/>
    </row>
    <row r="12" spans="1:11" s="140" customFormat="1" ht="24.95" customHeight="1" x14ac:dyDescent="0.2">
      <c r="A12" s="137" t="s">
        <v>125</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98</v>
      </c>
      <c r="B16" s="153"/>
      <c r="C16" s="154"/>
      <c r="D16" s="155"/>
      <c r="E16" s="155"/>
      <c r="F16" s="155"/>
      <c r="G16" s="155"/>
      <c r="H16" s="155"/>
      <c r="I16" s="156"/>
    </row>
    <row r="17" spans="1:9" s="163" customFormat="1" ht="24.95" customHeight="1" x14ac:dyDescent="0.2">
      <c r="A17" s="158" t="s">
        <v>126</v>
      </c>
      <c r="B17" s="159" t="s">
        <v>127</v>
      </c>
      <c r="C17" s="160"/>
      <c r="D17" s="161"/>
      <c r="E17" s="161"/>
      <c r="F17" s="161"/>
      <c r="G17" s="161"/>
      <c r="H17" s="161"/>
      <c r="I17" s="162"/>
    </row>
    <row r="18" spans="1:9" s="163" customFormat="1" ht="24.95" customHeight="1" x14ac:dyDescent="0.2">
      <c r="A18" s="158" t="s">
        <v>128</v>
      </c>
      <c r="B18" s="164" t="s">
        <v>129</v>
      </c>
      <c r="C18" s="160"/>
      <c r="D18" s="161"/>
      <c r="E18" s="161"/>
      <c r="F18" s="161"/>
      <c r="G18" s="161"/>
      <c r="H18" s="161"/>
      <c r="I18" s="162"/>
    </row>
    <row r="19" spans="1:9" s="165" customFormat="1" ht="24.95" customHeight="1" x14ac:dyDescent="0.2">
      <c r="A19" s="158" t="s">
        <v>130</v>
      </c>
      <c r="B19" s="164" t="s">
        <v>131</v>
      </c>
      <c r="C19" s="160"/>
      <c r="D19" s="161"/>
      <c r="E19" s="161"/>
      <c r="F19" s="161"/>
      <c r="G19" s="161"/>
      <c r="H19" s="161"/>
      <c r="I19" s="162"/>
    </row>
    <row r="20" spans="1:9" s="163" customFormat="1" ht="24.95" customHeight="1" x14ac:dyDescent="0.2">
      <c r="A20" s="158" t="s">
        <v>132</v>
      </c>
      <c r="B20" s="166" t="s">
        <v>133</v>
      </c>
      <c r="C20" s="166"/>
      <c r="D20" s="161"/>
      <c r="E20" s="161"/>
      <c r="F20" s="161"/>
      <c r="G20" s="161"/>
      <c r="H20" s="161"/>
      <c r="I20" s="162"/>
    </row>
    <row r="21" spans="1:9" s="165" customFormat="1" ht="24.95" customHeight="1" x14ac:dyDescent="0.2">
      <c r="A21" s="158" t="s">
        <v>134</v>
      </c>
      <c r="B21" s="164" t="s">
        <v>135</v>
      </c>
      <c r="C21" s="160"/>
      <c r="D21" s="161"/>
      <c r="E21" s="161"/>
      <c r="F21" s="161"/>
      <c r="G21" s="161"/>
      <c r="H21" s="161"/>
      <c r="I21" s="162"/>
    </row>
    <row r="22" spans="1:9" s="163" customFormat="1" ht="24.95" customHeight="1" x14ac:dyDescent="0.2">
      <c r="A22" s="158" t="s">
        <v>136</v>
      </c>
      <c r="B22" s="166" t="s">
        <v>137</v>
      </c>
      <c r="C22" s="166"/>
      <c r="D22" s="161"/>
      <c r="E22" s="161"/>
      <c r="F22" s="161"/>
      <c r="G22" s="161"/>
      <c r="H22" s="161"/>
      <c r="I22" s="162"/>
    </row>
    <row r="23" spans="1:9" s="165" customFormat="1" ht="24.95" customHeight="1" x14ac:dyDescent="0.2">
      <c r="A23" s="167" t="s">
        <v>138</v>
      </c>
      <c r="B23" s="168" t="s">
        <v>139</v>
      </c>
      <c r="C23" s="160"/>
      <c r="D23" s="161"/>
      <c r="E23" s="161"/>
      <c r="F23" s="161"/>
      <c r="G23" s="161"/>
      <c r="H23" s="161"/>
      <c r="I23" s="162"/>
    </row>
    <row r="24" spans="1:9" s="163" customFormat="1" ht="24.95" customHeight="1" x14ac:dyDescent="0.2">
      <c r="A24" s="158" t="s">
        <v>140</v>
      </c>
      <c r="B24" s="164" t="s">
        <v>141</v>
      </c>
      <c r="C24" s="160"/>
      <c r="D24" s="161"/>
      <c r="E24" s="161"/>
      <c r="F24" s="161"/>
      <c r="G24" s="161"/>
      <c r="H24" s="161"/>
      <c r="I24" s="162"/>
    </row>
    <row r="25" spans="1:9" s="165" customFormat="1" ht="24.95" customHeight="1" x14ac:dyDescent="0.2">
      <c r="A25" s="158" t="s">
        <v>142</v>
      </c>
      <c r="B25" s="164" t="s">
        <v>143</v>
      </c>
      <c r="C25" s="160"/>
      <c r="D25" s="161"/>
      <c r="E25" s="161"/>
      <c r="F25" s="161"/>
      <c r="G25" s="161"/>
      <c r="H25" s="161"/>
      <c r="I25" s="162"/>
    </row>
    <row r="26" spans="1:9" s="163" customFormat="1" ht="24.95" customHeight="1" x14ac:dyDescent="0.2">
      <c r="A26" s="167" t="s">
        <v>144</v>
      </c>
      <c r="B26" s="168" t="s">
        <v>145</v>
      </c>
      <c r="C26" s="160"/>
      <c r="D26" s="161"/>
      <c r="E26" s="161"/>
      <c r="F26" s="161"/>
      <c r="G26" s="161"/>
      <c r="H26" s="161"/>
      <c r="I26" s="162"/>
    </row>
    <row r="27" spans="1:9" s="163" customFormat="1" ht="24.95" customHeight="1" x14ac:dyDescent="0.2">
      <c r="A27" s="167" t="s">
        <v>146</v>
      </c>
      <c r="B27" s="164" t="s">
        <v>147</v>
      </c>
      <c r="C27" s="160"/>
      <c r="D27" s="161"/>
      <c r="E27" s="161"/>
      <c r="F27" s="161"/>
      <c r="G27" s="161"/>
      <c r="H27" s="161"/>
      <c r="I27" s="162"/>
    </row>
    <row r="28" spans="1:9" s="163" customFormat="1" ht="24.95" customHeight="1" x14ac:dyDescent="0.2">
      <c r="A28" s="158" t="s">
        <v>148</v>
      </c>
      <c r="B28" s="166" t="s">
        <v>149</v>
      </c>
      <c r="C28" s="166"/>
      <c r="D28" s="161"/>
      <c r="E28" s="161"/>
      <c r="F28" s="161"/>
      <c r="G28" s="161"/>
      <c r="H28" s="161"/>
      <c r="I28" s="162"/>
    </row>
    <row r="29" spans="1:9" s="163" customFormat="1" ht="24.95" customHeight="1" x14ac:dyDescent="0.2">
      <c r="A29" s="158" t="s">
        <v>150</v>
      </c>
      <c r="B29" s="166" t="s">
        <v>151</v>
      </c>
      <c r="C29" s="166"/>
      <c r="D29" s="161"/>
      <c r="E29" s="161"/>
      <c r="F29" s="161"/>
      <c r="G29" s="161"/>
      <c r="H29" s="161"/>
      <c r="I29" s="162"/>
    </row>
    <row r="30" spans="1:9" s="163" customFormat="1" ht="24.95" customHeight="1" x14ac:dyDescent="0.2">
      <c r="A30" s="167" t="s">
        <v>152</v>
      </c>
      <c r="B30" s="169" t="s">
        <v>153</v>
      </c>
      <c r="C30" s="169"/>
      <c r="D30" s="161"/>
      <c r="E30" s="161"/>
      <c r="F30" s="161"/>
      <c r="G30" s="161"/>
      <c r="H30" s="161"/>
      <c r="I30" s="162"/>
    </row>
    <row r="31" spans="1:9" s="163" customFormat="1" ht="24.95" customHeight="1" x14ac:dyDescent="0.2">
      <c r="A31" s="158" t="s">
        <v>154</v>
      </c>
      <c r="B31" s="169" t="s">
        <v>155</v>
      </c>
      <c r="C31" s="169"/>
      <c r="D31" s="161"/>
      <c r="E31" s="161"/>
      <c r="F31" s="161"/>
      <c r="G31" s="161"/>
      <c r="H31" s="161"/>
      <c r="I31" s="162"/>
    </row>
    <row r="32" spans="1:9" s="163" customFormat="1" ht="24.95" customHeight="1" x14ac:dyDescent="0.2">
      <c r="A32" s="167">
        <v>782.78300000000002</v>
      </c>
      <c r="B32" s="170" t="s">
        <v>156</v>
      </c>
      <c r="C32" s="160"/>
      <c r="D32" s="161"/>
      <c r="E32" s="161"/>
      <c r="F32" s="161"/>
      <c r="G32" s="161"/>
      <c r="H32" s="161"/>
      <c r="I32" s="162"/>
    </row>
    <row r="33" spans="1:11" s="163" customFormat="1" ht="24.95" customHeight="1" x14ac:dyDescent="0.2">
      <c r="A33" s="158" t="s">
        <v>157</v>
      </c>
      <c r="B33" s="166" t="s">
        <v>158</v>
      </c>
      <c r="C33" s="166"/>
      <c r="D33" s="161"/>
      <c r="E33" s="161"/>
      <c r="F33" s="161"/>
      <c r="G33" s="161"/>
      <c r="H33" s="161"/>
      <c r="I33" s="162"/>
    </row>
    <row r="34" spans="1:11" s="163" customFormat="1" ht="24.95" customHeight="1" x14ac:dyDescent="0.2">
      <c r="A34" s="158" t="s">
        <v>159</v>
      </c>
      <c r="B34" s="164" t="s">
        <v>160</v>
      </c>
      <c r="C34" s="160"/>
      <c r="D34" s="161"/>
      <c r="E34" s="161"/>
      <c r="F34" s="161"/>
      <c r="G34" s="161"/>
      <c r="H34" s="161"/>
      <c r="I34" s="162"/>
    </row>
    <row r="35" spans="1:11" s="163" customFormat="1" ht="24.95" customHeight="1" x14ac:dyDescent="0.2">
      <c r="A35" s="158">
        <v>86</v>
      </c>
      <c r="B35" s="164" t="s">
        <v>161</v>
      </c>
      <c r="C35" s="160"/>
      <c r="D35" s="161"/>
      <c r="E35" s="161"/>
      <c r="F35" s="161"/>
      <c r="G35" s="161"/>
      <c r="H35" s="161"/>
      <c r="I35" s="162"/>
    </row>
    <row r="36" spans="1:11" s="163" customFormat="1" ht="24.95" customHeight="1" x14ac:dyDescent="0.2">
      <c r="A36" s="158">
        <v>87.88</v>
      </c>
      <c r="B36" s="171" t="s">
        <v>162</v>
      </c>
      <c r="C36" s="160"/>
      <c r="D36" s="161"/>
      <c r="E36" s="161"/>
      <c r="F36" s="161"/>
      <c r="G36" s="161"/>
      <c r="H36" s="161"/>
      <c r="I36" s="162"/>
    </row>
    <row r="37" spans="1:11" s="163" customFormat="1" ht="24.95" customHeight="1" x14ac:dyDescent="0.2">
      <c r="A37" s="158" t="s">
        <v>163</v>
      </c>
      <c r="B37" s="166" t="s">
        <v>164</v>
      </c>
      <c r="C37" s="166"/>
      <c r="D37" s="161"/>
      <c r="E37" s="161"/>
      <c r="F37" s="161"/>
      <c r="G37" s="161"/>
      <c r="H37" s="161"/>
      <c r="I37" s="162"/>
    </row>
    <row r="38" spans="1:11" s="163" customFormat="1" ht="24.95" customHeight="1" x14ac:dyDescent="0.2">
      <c r="A38" s="158"/>
      <c r="B38" s="171" t="s">
        <v>165</v>
      </c>
      <c r="C38" s="160"/>
      <c r="D38" s="161"/>
      <c r="E38" s="161"/>
      <c r="F38" s="161"/>
      <c r="G38" s="161"/>
      <c r="H38" s="161"/>
      <c r="I38" s="162"/>
    </row>
    <row r="39" spans="1:11" s="163" customFormat="1" ht="24.95" customHeight="1" x14ac:dyDescent="0.2">
      <c r="A39" s="172" t="s">
        <v>166</v>
      </c>
      <c r="B39" s="173"/>
      <c r="C39" s="160"/>
      <c r="D39" s="161"/>
      <c r="E39" s="161"/>
      <c r="F39" s="161"/>
      <c r="G39" s="161"/>
      <c r="H39" s="161"/>
      <c r="I39" s="162"/>
    </row>
    <row r="40" spans="1:11" s="163" customFormat="1" ht="24.95" customHeight="1" x14ac:dyDescent="0.2">
      <c r="A40" s="174" t="s">
        <v>126</v>
      </c>
      <c r="B40" s="175" t="s">
        <v>127</v>
      </c>
      <c r="C40" s="160"/>
      <c r="D40" s="161"/>
      <c r="E40" s="161"/>
      <c r="F40" s="161"/>
      <c r="G40" s="161"/>
      <c r="H40" s="161"/>
      <c r="I40" s="162"/>
    </row>
    <row r="41" spans="1:11" s="163" customFormat="1" ht="24.95" customHeight="1" x14ac:dyDescent="0.2">
      <c r="A41" s="174" t="s">
        <v>167</v>
      </c>
      <c r="B41" s="175" t="s">
        <v>168</v>
      </c>
      <c r="C41" s="160"/>
      <c r="D41" s="161"/>
      <c r="E41" s="161"/>
      <c r="F41" s="161"/>
      <c r="G41" s="161"/>
      <c r="H41" s="161"/>
      <c r="I41" s="162"/>
    </row>
    <row r="42" spans="1:11" s="163" customFormat="1" ht="24.95" customHeight="1" x14ac:dyDescent="0.2">
      <c r="A42" s="174" t="s">
        <v>169</v>
      </c>
      <c r="B42" s="175" t="s">
        <v>170</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37</v>
      </c>
      <c r="J44" s="182"/>
      <c r="K44" s="183"/>
    </row>
    <row r="45" spans="1:11" s="180" customFormat="1" ht="20.100000000000001" customHeight="1" x14ac:dyDescent="0.15">
      <c r="A45" s="184" t="s">
        <v>171</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0D2E-E092-4074-86D5-7E877CBD3F9F}">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63</v>
      </c>
      <c r="B1" s="33"/>
      <c r="C1" s="33"/>
      <c r="D1" s="33"/>
      <c r="E1" s="33"/>
      <c r="F1" s="33"/>
      <c r="G1" s="33"/>
      <c r="H1" s="33"/>
      <c r="I1" s="33"/>
      <c r="J1" s="34" t="s">
        <v>40</v>
      </c>
    </row>
    <row r="2" spans="1:15" customFormat="1" ht="6.2" customHeight="1" x14ac:dyDescent="0.2">
      <c r="A2" s="35"/>
      <c r="B2" s="36"/>
      <c r="C2" s="36"/>
      <c r="D2" s="36"/>
      <c r="E2" s="36"/>
      <c r="F2" s="36"/>
      <c r="G2" s="36"/>
      <c r="H2" s="36"/>
      <c r="I2" s="36"/>
      <c r="J2" s="36"/>
    </row>
    <row r="3" spans="1:15" s="39" customFormat="1" ht="24.95" customHeight="1" x14ac:dyDescent="0.2">
      <c r="A3" s="37" t="s">
        <v>172</v>
      </c>
      <c r="B3" s="38"/>
      <c r="C3" s="38"/>
      <c r="D3" s="38"/>
      <c r="E3" s="38"/>
      <c r="F3" s="38"/>
      <c r="G3" s="38"/>
      <c r="H3" s="38"/>
      <c r="I3" s="38"/>
      <c r="J3" s="38"/>
    </row>
    <row r="4" spans="1:15" s="39" customFormat="1" ht="12" customHeight="1" x14ac:dyDescent="0.2">
      <c r="A4" s="41" t="s">
        <v>120</v>
      </c>
      <c r="B4" s="41"/>
      <c r="C4" s="41"/>
      <c r="D4" s="41"/>
      <c r="E4" s="41"/>
      <c r="F4" s="41"/>
      <c r="G4" s="41"/>
      <c r="H4" s="41"/>
      <c r="I4" s="41"/>
      <c r="J4" s="41"/>
    </row>
    <row r="5" spans="1:15" s="39" customFormat="1" ht="11.25" customHeight="1" x14ac:dyDescent="0.2">
      <c r="A5" s="41" t="s">
        <v>42</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173</v>
      </c>
      <c r="B7" s="46"/>
      <c r="C7" s="47" t="s">
        <v>174</v>
      </c>
      <c r="D7" s="48" t="s">
        <v>175</v>
      </c>
      <c r="E7" s="49"/>
      <c r="F7" s="49"/>
      <c r="G7" s="49"/>
      <c r="H7" s="50"/>
      <c r="I7" s="51" t="s">
        <v>176</v>
      </c>
      <c r="J7" s="52"/>
      <c r="K7" s="53"/>
      <c r="L7" s="53"/>
      <c r="M7" s="53"/>
      <c r="N7" s="53"/>
      <c r="O7" s="53"/>
    </row>
    <row r="8" spans="1:15" ht="21.75" customHeight="1" x14ac:dyDescent="0.2">
      <c r="A8" s="54"/>
      <c r="B8" s="55"/>
      <c r="C8" s="56"/>
      <c r="D8" s="57" t="s">
        <v>91</v>
      </c>
      <c r="E8" s="57" t="s">
        <v>92</v>
      </c>
      <c r="F8" s="57" t="s">
        <v>93</v>
      </c>
      <c r="G8" s="57" t="s">
        <v>94</v>
      </c>
      <c r="H8" s="57" t="s">
        <v>95</v>
      </c>
      <c r="I8" s="58"/>
      <c r="J8" s="59"/>
    </row>
    <row r="9" spans="1:15" ht="12" customHeight="1" x14ac:dyDescent="0.2">
      <c r="A9" s="54"/>
      <c r="B9" s="55"/>
      <c r="C9" s="56"/>
      <c r="D9" s="60"/>
      <c r="E9" s="60"/>
      <c r="F9" s="60"/>
      <c r="G9" s="60"/>
      <c r="H9" s="60"/>
      <c r="I9" s="61" t="s">
        <v>96</v>
      </c>
      <c r="J9" s="62" t="s">
        <v>97</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98</v>
      </c>
      <c r="B12" s="69"/>
      <c r="C12" s="78">
        <v>100</v>
      </c>
      <c r="D12" s="194">
        <v>128617</v>
      </c>
      <c r="E12" s="195">
        <v>128866</v>
      </c>
      <c r="F12" s="79">
        <v>128470</v>
      </c>
      <c r="G12" s="79">
        <v>127755</v>
      </c>
      <c r="H12" s="105">
        <v>126802</v>
      </c>
      <c r="I12" s="80">
        <v>1815</v>
      </c>
      <c r="J12" s="81">
        <v>1.4313654358764056</v>
      </c>
    </row>
    <row r="13" spans="1:15" ht="12" customHeight="1" x14ac:dyDescent="0.2">
      <c r="A13" s="83" t="s">
        <v>99</v>
      </c>
      <c r="B13" s="84" t="s">
        <v>100</v>
      </c>
      <c r="C13" s="78">
        <v>48.665417479804383</v>
      </c>
      <c r="D13" s="80">
        <v>62592</v>
      </c>
      <c r="E13" s="79">
        <v>62607</v>
      </c>
      <c r="F13" s="79">
        <v>62634</v>
      </c>
      <c r="G13" s="79">
        <v>62276</v>
      </c>
      <c r="H13" s="105">
        <v>62036</v>
      </c>
      <c r="I13" s="80">
        <v>556</v>
      </c>
      <c r="J13" s="81">
        <v>0.89625378812302536</v>
      </c>
    </row>
    <row r="14" spans="1:15" ht="12" customHeight="1" x14ac:dyDescent="0.2">
      <c r="A14" s="83"/>
      <c r="B14" s="84" t="s">
        <v>101</v>
      </c>
      <c r="C14" s="78">
        <v>51.334582520195617</v>
      </c>
      <c r="D14" s="80">
        <v>66025</v>
      </c>
      <c r="E14" s="79">
        <v>66259</v>
      </c>
      <c r="F14" s="79">
        <v>65836</v>
      </c>
      <c r="G14" s="79">
        <v>65479</v>
      </c>
      <c r="H14" s="105">
        <v>64766</v>
      </c>
      <c r="I14" s="80">
        <v>1259</v>
      </c>
      <c r="J14" s="81">
        <v>1.9439211932186642</v>
      </c>
    </row>
    <row r="15" spans="1:15" ht="12" customHeight="1" x14ac:dyDescent="0.2">
      <c r="A15" s="83" t="s">
        <v>99</v>
      </c>
      <c r="B15" s="86" t="s">
        <v>102</v>
      </c>
      <c r="C15" s="78">
        <v>10.094311016428621</v>
      </c>
      <c r="D15" s="80">
        <v>12983</v>
      </c>
      <c r="E15" s="79">
        <v>13657</v>
      </c>
      <c r="F15" s="79">
        <v>13774</v>
      </c>
      <c r="G15" s="79">
        <v>12930</v>
      </c>
      <c r="H15" s="105">
        <v>13066</v>
      </c>
      <c r="I15" s="80">
        <v>-83</v>
      </c>
      <c r="J15" s="81">
        <v>-0.63523649165773766</v>
      </c>
    </row>
    <row r="16" spans="1:15" ht="12" customHeight="1" x14ac:dyDescent="0.2">
      <c r="A16" s="83"/>
      <c r="B16" s="86" t="s">
        <v>103</v>
      </c>
      <c r="C16" s="78">
        <v>66.763336106424504</v>
      </c>
      <c r="D16" s="80">
        <v>85869</v>
      </c>
      <c r="E16" s="79">
        <v>85664</v>
      </c>
      <c r="F16" s="79">
        <v>85521</v>
      </c>
      <c r="G16" s="79">
        <v>85620</v>
      </c>
      <c r="H16" s="105">
        <v>84989</v>
      </c>
      <c r="I16" s="80">
        <v>880</v>
      </c>
      <c r="J16" s="81">
        <v>1.0354281142265469</v>
      </c>
    </row>
    <row r="17" spans="1:10" ht="12" customHeight="1" x14ac:dyDescent="0.2">
      <c r="A17" s="83"/>
      <c r="B17" s="86" t="s">
        <v>104</v>
      </c>
      <c r="C17" s="78">
        <v>21.14261722789367</v>
      </c>
      <c r="D17" s="80">
        <v>27193</v>
      </c>
      <c r="E17" s="79">
        <v>27078</v>
      </c>
      <c r="F17" s="79">
        <v>26848</v>
      </c>
      <c r="G17" s="79">
        <v>26970</v>
      </c>
      <c r="H17" s="105">
        <v>26619</v>
      </c>
      <c r="I17" s="80">
        <v>574</v>
      </c>
      <c r="J17" s="81">
        <v>2.1563544836395057</v>
      </c>
    </row>
    <row r="18" spans="1:10" ht="12" customHeight="1" x14ac:dyDescent="0.2">
      <c r="A18" s="85"/>
      <c r="B18" s="86" t="s">
        <v>105</v>
      </c>
      <c r="C18" s="78">
        <v>1.9997356492532092</v>
      </c>
      <c r="D18" s="80">
        <v>2572</v>
      </c>
      <c r="E18" s="79">
        <v>2467</v>
      </c>
      <c r="F18" s="79">
        <v>2327</v>
      </c>
      <c r="G18" s="79">
        <v>2235</v>
      </c>
      <c r="H18" s="105">
        <v>2128</v>
      </c>
      <c r="I18" s="80">
        <v>444</v>
      </c>
      <c r="J18" s="81">
        <v>20.86466165413534</v>
      </c>
    </row>
    <row r="19" spans="1:10" ht="12" customHeight="1" x14ac:dyDescent="0.2">
      <c r="A19" s="85"/>
      <c r="B19" s="86" t="s">
        <v>106</v>
      </c>
      <c r="C19" s="78">
        <v>0.91201007642846588</v>
      </c>
      <c r="D19" s="80">
        <v>1173</v>
      </c>
      <c r="E19" s="79">
        <v>1008</v>
      </c>
      <c r="F19" s="79">
        <v>985</v>
      </c>
      <c r="G19" s="79">
        <v>926</v>
      </c>
      <c r="H19" s="105">
        <v>864</v>
      </c>
      <c r="I19" s="80">
        <v>309</v>
      </c>
      <c r="J19" s="81">
        <v>35.763888888888886</v>
      </c>
    </row>
    <row r="20" spans="1:10" ht="12" customHeight="1" x14ac:dyDescent="0.2">
      <c r="A20" s="83" t="s">
        <v>107</v>
      </c>
      <c r="B20" s="84" t="s">
        <v>177</v>
      </c>
      <c r="C20" s="78">
        <v>66.886958955659054</v>
      </c>
      <c r="D20" s="80">
        <v>86028</v>
      </c>
      <c r="E20" s="79">
        <v>85683</v>
      </c>
      <c r="F20" s="79">
        <v>85915</v>
      </c>
      <c r="G20" s="79">
        <v>85119</v>
      </c>
      <c r="H20" s="105">
        <v>84951</v>
      </c>
      <c r="I20" s="80">
        <v>1077</v>
      </c>
      <c r="J20" s="81">
        <v>1.267789666984497</v>
      </c>
    </row>
    <row r="21" spans="1:10" ht="12" customHeight="1" x14ac:dyDescent="0.2">
      <c r="A21" s="83"/>
      <c r="B21" s="84" t="s">
        <v>178</v>
      </c>
      <c r="C21" s="78">
        <v>33.113041044340953</v>
      </c>
      <c r="D21" s="80">
        <v>42589</v>
      </c>
      <c r="E21" s="79">
        <v>43183</v>
      </c>
      <c r="F21" s="79">
        <v>42555</v>
      </c>
      <c r="G21" s="79">
        <v>42636</v>
      </c>
      <c r="H21" s="105">
        <v>41851</v>
      </c>
      <c r="I21" s="80">
        <v>738</v>
      </c>
      <c r="J21" s="81">
        <v>1.7633987240448257</v>
      </c>
    </row>
    <row r="22" spans="1:10" ht="12" customHeight="1" x14ac:dyDescent="0.2">
      <c r="A22" s="83" t="s">
        <v>107</v>
      </c>
      <c r="B22" s="84" t="s">
        <v>110</v>
      </c>
      <c r="C22" s="78">
        <v>82.92760677048912</v>
      </c>
      <c r="D22" s="80">
        <v>106659</v>
      </c>
      <c r="E22" s="79">
        <v>106914</v>
      </c>
      <c r="F22" s="79">
        <v>106688</v>
      </c>
      <c r="G22" s="79">
        <v>106668</v>
      </c>
      <c r="H22" s="105">
        <v>106093</v>
      </c>
      <c r="I22" s="80">
        <v>566</v>
      </c>
      <c r="J22" s="81">
        <v>0.53349419848623381</v>
      </c>
    </row>
    <row r="23" spans="1:10" ht="12" customHeight="1" x14ac:dyDescent="0.2">
      <c r="A23" s="83"/>
      <c r="B23" s="84" t="s">
        <v>111</v>
      </c>
      <c r="C23" s="78">
        <v>17.072393229510872</v>
      </c>
      <c r="D23" s="80">
        <v>21958</v>
      </c>
      <c r="E23" s="79">
        <v>21952</v>
      </c>
      <c r="F23" s="79">
        <v>21782</v>
      </c>
      <c r="G23" s="79">
        <v>21087</v>
      </c>
      <c r="H23" s="105">
        <v>20709</v>
      </c>
      <c r="I23" s="80">
        <v>1249</v>
      </c>
      <c r="J23" s="81">
        <v>6.0311941667873867</v>
      </c>
    </row>
    <row r="24" spans="1:10" ht="14.1" customHeight="1" x14ac:dyDescent="0.2">
      <c r="A24" s="68" t="s">
        <v>123</v>
      </c>
      <c r="B24" s="188"/>
      <c r="C24" s="189"/>
      <c r="D24" s="196"/>
      <c r="E24" s="197"/>
      <c r="F24" s="197"/>
      <c r="G24" s="197"/>
      <c r="H24" s="198"/>
      <c r="I24" s="190"/>
      <c r="J24" s="193"/>
    </row>
    <row r="25" spans="1:10" ht="14.1" customHeight="1" x14ac:dyDescent="0.2">
      <c r="A25" s="91" t="s">
        <v>98</v>
      </c>
      <c r="B25" s="69"/>
      <c r="C25" s="78">
        <v>100</v>
      </c>
      <c r="D25" s="199">
        <v>1486234</v>
      </c>
      <c r="E25" s="195">
        <v>1489980</v>
      </c>
      <c r="F25" s="195">
        <v>1503897</v>
      </c>
      <c r="G25" s="195">
        <v>1485875</v>
      </c>
      <c r="H25" s="200">
        <v>1485597</v>
      </c>
      <c r="I25" s="194">
        <v>637</v>
      </c>
      <c r="J25" s="81">
        <v>4.2878384918655595E-2</v>
      </c>
    </row>
    <row r="26" spans="1:10" ht="12" customHeight="1" x14ac:dyDescent="0.2">
      <c r="A26" s="83" t="s">
        <v>99</v>
      </c>
      <c r="B26" s="84" t="s">
        <v>100</v>
      </c>
      <c r="C26" s="78">
        <v>52.908828623218149</v>
      </c>
      <c r="D26" s="80">
        <v>786349</v>
      </c>
      <c r="E26" s="79">
        <v>787491</v>
      </c>
      <c r="F26" s="79">
        <v>798352</v>
      </c>
      <c r="G26" s="79">
        <v>788549</v>
      </c>
      <c r="H26" s="105">
        <v>788543</v>
      </c>
      <c r="I26" s="80">
        <v>-2194</v>
      </c>
      <c r="J26" s="81">
        <v>-0.27823466824256887</v>
      </c>
    </row>
    <row r="27" spans="1:10" ht="12" customHeight="1" x14ac:dyDescent="0.2">
      <c r="A27" s="83"/>
      <c r="B27" s="84" t="s">
        <v>101</v>
      </c>
      <c r="C27" s="78">
        <v>47.091171376781851</v>
      </c>
      <c r="D27" s="80">
        <v>699885</v>
      </c>
      <c r="E27" s="79">
        <v>702489</v>
      </c>
      <c r="F27" s="79">
        <v>705545</v>
      </c>
      <c r="G27" s="79">
        <v>697326</v>
      </c>
      <c r="H27" s="105">
        <v>697054</v>
      </c>
      <c r="I27" s="80">
        <v>2831</v>
      </c>
      <c r="J27" s="81">
        <v>0.40613783150229393</v>
      </c>
    </row>
    <row r="28" spans="1:10" ht="12" customHeight="1" x14ac:dyDescent="0.2">
      <c r="A28" s="83" t="s">
        <v>99</v>
      </c>
      <c r="B28" s="86" t="s">
        <v>102</v>
      </c>
      <c r="C28" s="78">
        <v>10.255451025881523</v>
      </c>
      <c r="D28" s="80">
        <v>152420</v>
      </c>
      <c r="E28" s="79">
        <v>158418</v>
      </c>
      <c r="F28" s="79">
        <v>163300</v>
      </c>
      <c r="G28" s="79">
        <v>150090</v>
      </c>
      <c r="H28" s="105">
        <v>153949</v>
      </c>
      <c r="I28" s="80">
        <v>-1529</v>
      </c>
      <c r="J28" s="81">
        <v>-0.99318605512215086</v>
      </c>
    </row>
    <row r="29" spans="1:10" ht="12" customHeight="1" x14ac:dyDescent="0.2">
      <c r="A29" s="83"/>
      <c r="B29" s="86" t="s">
        <v>103</v>
      </c>
      <c r="C29" s="78">
        <v>64.225552638413603</v>
      </c>
      <c r="D29" s="80">
        <v>954542</v>
      </c>
      <c r="E29" s="79">
        <v>952734</v>
      </c>
      <c r="F29" s="79">
        <v>961487</v>
      </c>
      <c r="G29" s="79">
        <v>958415</v>
      </c>
      <c r="H29" s="105">
        <v>957675</v>
      </c>
      <c r="I29" s="80">
        <v>-3133</v>
      </c>
      <c r="J29" s="81">
        <v>-0.32714647453468032</v>
      </c>
    </row>
    <row r="30" spans="1:10" ht="12" customHeight="1" x14ac:dyDescent="0.2">
      <c r="A30" s="83"/>
      <c r="B30" s="86" t="s">
        <v>104</v>
      </c>
      <c r="C30" s="78">
        <v>23.359780492170142</v>
      </c>
      <c r="D30" s="80">
        <v>347181</v>
      </c>
      <c r="E30" s="79">
        <v>347578</v>
      </c>
      <c r="F30" s="79">
        <v>348817</v>
      </c>
      <c r="G30" s="79">
        <v>347980</v>
      </c>
      <c r="H30" s="105">
        <v>345871</v>
      </c>
      <c r="I30" s="80">
        <v>1310</v>
      </c>
      <c r="J30" s="81">
        <v>0.37875392848778883</v>
      </c>
    </row>
    <row r="31" spans="1:10" ht="12" customHeight="1" x14ac:dyDescent="0.2">
      <c r="A31" s="85"/>
      <c r="B31" s="86" t="s">
        <v>105</v>
      </c>
      <c r="C31" s="78">
        <v>2.1592158435347328</v>
      </c>
      <c r="D31" s="80">
        <v>32091</v>
      </c>
      <c r="E31" s="79">
        <v>31250</v>
      </c>
      <c r="F31" s="79">
        <v>30293</v>
      </c>
      <c r="G31" s="79">
        <v>29390</v>
      </c>
      <c r="H31" s="105">
        <v>28102</v>
      </c>
      <c r="I31" s="80">
        <v>3989</v>
      </c>
      <c r="J31" s="81">
        <v>14.194719237064978</v>
      </c>
    </row>
    <row r="32" spans="1:10" ht="12" customHeight="1" x14ac:dyDescent="0.2">
      <c r="A32" s="85"/>
      <c r="B32" s="86" t="s">
        <v>106</v>
      </c>
      <c r="C32" s="78">
        <v>0.91022005955993468</v>
      </c>
      <c r="D32" s="80">
        <v>13528</v>
      </c>
      <c r="E32" s="79">
        <v>11824</v>
      </c>
      <c r="F32" s="79">
        <v>11682</v>
      </c>
      <c r="G32" s="79">
        <v>11151</v>
      </c>
      <c r="H32" s="105">
        <v>10667</v>
      </c>
      <c r="I32" s="80">
        <v>2861</v>
      </c>
      <c r="J32" s="81">
        <v>26.821036842598669</v>
      </c>
    </row>
    <row r="33" spans="1:10" ht="12" customHeight="1" x14ac:dyDescent="0.2">
      <c r="A33" s="83" t="s">
        <v>107</v>
      </c>
      <c r="B33" s="84" t="s">
        <v>177</v>
      </c>
      <c r="C33" s="78">
        <v>68.838016086295966</v>
      </c>
      <c r="D33" s="80">
        <v>1023094</v>
      </c>
      <c r="E33" s="79">
        <v>1026580</v>
      </c>
      <c r="F33" s="79">
        <v>1041687</v>
      </c>
      <c r="G33" s="79">
        <v>1026064</v>
      </c>
      <c r="H33" s="105">
        <v>1030225</v>
      </c>
      <c r="I33" s="80">
        <v>-7131</v>
      </c>
      <c r="J33" s="81">
        <v>-0.69217889296027568</v>
      </c>
    </row>
    <row r="34" spans="1:10" ht="12" customHeight="1" x14ac:dyDescent="0.2">
      <c r="A34" s="83"/>
      <c r="B34" s="84" t="s">
        <v>178</v>
      </c>
      <c r="C34" s="78">
        <v>31.161916629548241</v>
      </c>
      <c r="D34" s="80">
        <v>463139</v>
      </c>
      <c r="E34" s="79">
        <v>463399</v>
      </c>
      <c r="F34" s="79">
        <v>462209</v>
      </c>
      <c r="G34" s="79">
        <v>459811</v>
      </c>
      <c r="H34" s="105">
        <v>455372</v>
      </c>
      <c r="I34" s="80">
        <v>7767</v>
      </c>
      <c r="J34" s="81">
        <v>1.7056384670115861</v>
      </c>
    </row>
    <row r="35" spans="1:10" ht="12" customHeight="1" x14ac:dyDescent="0.2">
      <c r="A35" s="83" t="s">
        <v>107</v>
      </c>
      <c r="B35" s="84" t="s">
        <v>110</v>
      </c>
      <c r="C35" s="78">
        <v>84.339680023468716</v>
      </c>
      <c r="D35" s="80">
        <v>1253485</v>
      </c>
      <c r="E35" s="79">
        <v>1262325</v>
      </c>
      <c r="F35" s="79">
        <v>1270013</v>
      </c>
      <c r="G35" s="79">
        <v>1258034</v>
      </c>
      <c r="H35" s="105">
        <v>1263218</v>
      </c>
      <c r="I35" s="80">
        <v>-9733</v>
      </c>
      <c r="J35" s="81">
        <v>-0.7704925040650149</v>
      </c>
    </row>
    <row r="36" spans="1:10" ht="12" customHeight="1" x14ac:dyDescent="0.2">
      <c r="A36" s="83"/>
      <c r="B36" s="84" t="s">
        <v>111</v>
      </c>
      <c r="C36" s="78">
        <v>15.660252692375494</v>
      </c>
      <c r="D36" s="80">
        <v>232748</v>
      </c>
      <c r="E36" s="79">
        <v>227654</v>
      </c>
      <c r="F36" s="79">
        <v>233883</v>
      </c>
      <c r="G36" s="79">
        <v>227840</v>
      </c>
      <c r="H36" s="105">
        <v>222378</v>
      </c>
      <c r="I36" s="80">
        <v>10370</v>
      </c>
      <c r="J36" s="81">
        <v>4.6632310750164132</v>
      </c>
    </row>
    <row r="37" spans="1:10" ht="14.1" customHeight="1" x14ac:dyDescent="0.2">
      <c r="A37" s="68" t="s">
        <v>124</v>
      </c>
      <c r="B37" s="188"/>
      <c r="C37" s="189"/>
      <c r="D37" s="196"/>
      <c r="E37" s="197"/>
      <c r="F37" s="197"/>
      <c r="G37" s="197"/>
      <c r="H37" s="198"/>
      <c r="I37" s="190"/>
      <c r="J37" s="193"/>
    </row>
    <row r="38" spans="1:10" ht="14.1" customHeight="1" x14ac:dyDescent="0.2">
      <c r="A38" s="91" t="s">
        <v>98</v>
      </c>
      <c r="B38" s="69"/>
      <c r="C38" s="78">
        <v>100</v>
      </c>
      <c r="D38" s="199">
        <v>28545079</v>
      </c>
      <c r="E38" s="195">
        <v>28633360</v>
      </c>
      <c r="F38" s="195">
        <v>28795146</v>
      </c>
      <c r="G38" s="195">
        <v>28466256</v>
      </c>
      <c r="H38" s="200">
        <v>28448462</v>
      </c>
      <c r="I38" s="194">
        <v>96617</v>
      </c>
      <c r="J38" s="81">
        <v>0.3396211717877754</v>
      </c>
    </row>
    <row r="39" spans="1:10" ht="12" customHeight="1" x14ac:dyDescent="0.2">
      <c r="A39" s="83" t="s">
        <v>99</v>
      </c>
      <c r="B39" s="84" t="s">
        <v>100</v>
      </c>
      <c r="C39" s="78">
        <v>53.809765248854276</v>
      </c>
      <c r="D39" s="80">
        <v>15360040</v>
      </c>
      <c r="E39" s="79">
        <v>15407871</v>
      </c>
      <c r="F39" s="79">
        <v>15552699</v>
      </c>
      <c r="G39" s="79">
        <v>15368627</v>
      </c>
      <c r="H39" s="105">
        <v>15346863</v>
      </c>
      <c r="I39" s="80">
        <v>13177</v>
      </c>
      <c r="J39" s="81">
        <v>8.5861195216247119E-2</v>
      </c>
    </row>
    <row r="40" spans="1:10" ht="12" customHeight="1" x14ac:dyDescent="0.2">
      <c r="A40" s="83"/>
      <c r="B40" s="84" t="s">
        <v>101</v>
      </c>
      <c r="C40" s="78">
        <v>46.190234751145724</v>
      </c>
      <c r="D40" s="80">
        <v>13185039</v>
      </c>
      <c r="E40" s="79">
        <v>13225489</v>
      </c>
      <c r="F40" s="79">
        <v>13242447</v>
      </c>
      <c r="G40" s="79">
        <v>13097629</v>
      </c>
      <c r="H40" s="105">
        <v>13101599</v>
      </c>
      <c r="I40" s="80">
        <v>83440</v>
      </c>
      <c r="J40" s="81">
        <v>0.63686882799572786</v>
      </c>
    </row>
    <row r="41" spans="1:10" ht="12" customHeight="1" x14ac:dyDescent="0.2">
      <c r="A41" s="83" t="s">
        <v>99</v>
      </c>
      <c r="B41" s="86" t="s">
        <v>102</v>
      </c>
      <c r="C41" s="78">
        <v>9.8671578383090122</v>
      </c>
      <c r="D41" s="80">
        <v>2816588</v>
      </c>
      <c r="E41" s="79">
        <v>2921773</v>
      </c>
      <c r="F41" s="79">
        <v>2993024</v>
      </c>
      <c r="G41" s="79">
        <v>2762669</v>
      </c>
      <c r="H41" s="105">
        <v>2842127</v>
      </c>
      <c r="I41" s="80">
        <v>-25539</v>
      </c>
      <c r="J41" s="81">
        <v>-0.89858757191357042</v>
      </c>
    </row>
    <row r="42" spans="1:10" ht="12" customHeight="1" x14ac:dyDescent="0.2">
      <c r="A42" s="83"/>
      <c r="B42" s="86" t="s">
        <v>103</v>
      </c>
      <c r="C42" s="78">
        <v>65.762571545168953</v>
      </c>
      <c r="D42" s="80">
        <v>18771978</v>
      </c>
      <c r="E42" s="79">
        <v>18768478</v>
      </c>
      <c r="F42" s="79">
        <v>18872234</v>
      </c>
      <c r="G42" s="79">
        <v>18809869</v>
      </c>
      <c r="H42" s="105">
        <v>18794327</v>
      </c>
      <c r="I42" s="80">
        <v>-22349</v>
      </c>
      <c r="J42" s="81">
        <v>-0.11891354236839659</v>
      </c>
    </row>
    <row r="43" spans="1:10" ht="12" customHeight="1" x14ac:dyDescent="0.2">
      <c r="A43" s="83"/>
      <c r="B43" s="86" t="s">
        <v>104</v>
      </c>
      <c r="C43" s="78">
        <v>22.332048897114632</v>
      </c>
      <c r="D43" s="80">
        <v>6374701</v>
      </c>
      <c r="E43" s="79">
        <v>6380286</v>
      </c>
      <c r="F43" s="79">
        <v>6386176</v>
      </c>
      <c r="G43" s="79">
        <v>6364843</v>
      </c>
      <c r="H43" s="105">
        <v>6304554</v>
      </c>
      <c r="I43" s="80">
        <v>70147</v>
      </c>
      <c r="J43" s="81">
        <v>1.1126401645540669</v>
      </c>
    </row>
    <row r="44" spans="1:10" ht="12" customHeight="1" x14ac:dyDescent="0.2">
      <c r="A44" s="85"/>
      <c r="B44" s="86" t="s">
        <v>105</v>
      </c>
      <c r="C44" s="78">
        <v>2.0382112097149916</v>
      </c>
      <c r="D44" s="80">
        <v>581809</v>
      </c>
      <c r="E44" s="79">
        <v>562822</v>
      </c>
      <c r="F44" s="79">
        <v>543710</v>
      </c>
      <c r="G44" s="79">
        <v>528874</v>
      </c>
      <c r="H44" s="105">
        <v>507453</v>
      </c>
      <c r="I44" s="80">
        <v>74356</v>
      </c>
      <c r="J44" s="81">
        <v>14.652785578171772</v>
      </c>
    </row>
    <row r="45" spans="1:10" ht="12" customHeight="1" x14ac:dyDescent="0.2">
      <c r="A45" s="85"/>
      <c r="B45" s="86" t="s">
        <v>106</v>
      </c>
      <c r="C45" s="78">
        <v>0.88915851310132998</v>
      </c>
      <c r="D45" s="80">
        <v>253811</v>
      </c>
      <c r="E45" s="79">
        <v>218956</v>
      </c>
      <c r="F45" s="79">
        <v>214501</v>
      </c>
      <c r="G45" s="79">
        <v>207035</v>
      </c>
      <c r="H45" s="105">
        <v>199970</v>
      </c>
      <c r="I45" s="80">
        <v>53841</v>
      </c>
      <c r="J45" s="81">
        <v>26.924538680802119</v>
      </c>
    </row>
    <row r="46" spans="1:10" ht="12" customHeight="1" x14ac:dyDescent="0.2">
      <c r="A46" s="83" t="s">
        <v>107</v>
      </c>
      <c r="B46" s="84" t="s">
        <v>177</v>
      </c>
      <c r="C46" s="78">
        <v>69.728120212944589</v>
      </c>
      <c r="D46" s="80">
        <v>19903947</v>
      </c>
      <c r="E46" s="79">
        <v>20006421</v>
      </c>
      <c r="F46" s="79">
        <v>20213321</v>
      </c>
      <c r="G46" s="79">
        <v>19948711</v>
      </c>
      <c r="H46" s="105">
        <v>20004137</v>
      </c>
      <c r="I46" s="80">
        <v>-100190</v>
      </c>
      <c r="J46" s="81">
        <v>-0.50084639992217606</v>
      </c>
    </row>
    <row r="47" spans="1:10" ht="12" customHeight="1" x14ac:dyDescent="0.2">
      <c r="A47" s="83"/>
      <c r="B47" s="84" t="s">
        <v>178</v>
      </c>
      <c r="C47" s="78">
        <v>30.27186927736301</v>
      </c>
      <c r="D47" s="80">
        <v>8641129</v>
      </c>
      <c r="E47" s="79">
        <v>8626936</v>
      </c>
      <c r="F47" s="79">
        <v>8581822</v>
      </c>
      <c r="G47" s="79">
        <v>8517545</v>
      </c>
      <c r="H47" s="105">
        <v>8444324</v>
      </c>
      <c r="I47" s="80">
        <v>196805</v>
      </c>
      <c r="J47" s="81">
        <v>2.3306187682992743</v>
      </c>
    </row>
    <row r="48" spans="1:10" ht="12" customHeight="1" x14ac:dyDescent="0.2">
      <c r="A48" s="83" t="s">
        <v>107</v>
      </c>
      <c r="B48" s="84" t="s">
        <v>110</v>
      </c>
      <c r="C48" s="78">
        <v>82.760373513066824</v>
      </c>
      <c r="D48" s="80">
        <v>23624014</v>
      </c>
      <c r="E48" s="79">
        <v>23774470</v>
      </c>
      <c r="F48" s="79">
        <v>23893724</v>
      </c>
      <c r="G48" s="79">
        <v>23671813</v>
      </c>
      <c r="H48" s="105">
        <v>23736740</v>
      </c>
      <c r="I48" s="80">
        <v>-112726</v>
      </c>
      <c r="J48" s="81">
        <v>-0.47490093416366358</v>
      </c>
    </row>
    <row r="49" spans="1:10" ht="12" customHeight="1" x14ac:dyDescent="0.2">
      <c r="A49" s="83"/>
      <c r="B49" s="84" t="s">
        <v>111</v>
      </c>
      <c r="C49" s="78">
        <v>17.239594957855957</v>
      </c>
      <c r="D49" s="80">
        <v>4921056</v>
      </c>
      <c r="E49" s="79">
        <v>4858880</v>
      </c>
      <c r="F49" s="79">
        <v>4901412</v>
      </c>
      <c r="G49" s="79">
        <v>4794435</v>
      </c>
      <c r="H49" s="105">
        <v>4711713</v>
      </c>
      <c r="I49" s="80">
        <v>209343</v>
      </c>
      <c r="J49" s="81">
        <v>4.4430337756140919</v>
      </c>
    </row>
    <row r="50" spans="1:10" ht="14.1" customHeight="1" x14ac:dyDescent="0.2">
      <c r="A50" s="68" t="s">
        <v>125</v>
      </c>
      <c r="B50" s="188"/>
      <c r="C50" s="189"/>
      <c r="D50" s="196"/>
      <c r="E50" s="197"/>
      <c r="F50" s="197"/>
      <c r="G50" s="197"/>
      <c r="H50" s="198"/>
      <c r="I50" s="190"/>
      <c r="J50" s="193"/>
    </row>
    <row r="51" spans="1:10" ht="14.1" customHeight="1" x14ac:dyDescent="0.2">
      <c r="A51" s="91" t="s">
        <v>98</v>
      </c>
      <c r="B51" s="69"/>
      <c r="C51" s="78">
        <v>100</v>
      </c>
      <c r="D51" s="199">
        <v>34887706</v>
      </c>
      <c r="E51" s="195">
        <v>35018375</v>
      </c>
      <c r="F51" s="195">
        <v>35220294</v>
      </c>
      <c r="G51" s="195">
        <v>34837102</v>
      </c>
      <c r="H51" s="200">
        <v>34809583</v>
      </c>
      <c r="I51" s="194">
        <v>78123</v>
      </c>
      <c r="J51" s="81">
        <v>0.22442957733794169</v>
      </c>
    </row>
    <row r="52" spans="1:10" ht="12" customHeight="1" x14ac:dyDescent="0.2">
      <c r="A52" s="83" t="s">
        <v>99</v>
      </c>
      <c r="B52" s="84" t="s">
        <v>100</v>
      </c>
      <c r="C52" s="78">
        <v>53.429050336528292</v>
      </c>
      <c r="D52" s="80">
        <v>18640170</v>
      </c>
      <c r="E52" s="79">
        <v>18707512</v>
      </c>
      <c r="F52" s="79">
        <v>18878870</v>
      </c>
      <c r="G52" s="79">
        <v>18660647</v>
      </c>
      <c r="H52" s="105">
        <v>18628946</v>
      </c>
      <c r="I52" s="80">
        <v>11224</v>
      </c>
      <c r="J52" s="81">
        <v>6.0250322267293058E-2</v>
      </c>
    </row>
    <row r="53" spans="1:10" ht="12" customHeight="1" x14ac:dyDescent="0.2">
      <c r="A53" s="83"/>
      <c r="B53" s="84" t="s">
        <v>101</v>
      </c>
      <c r="C53" s="78">
        <v>46.570949663471708</v>
      </c>
      <c r="D53" s="80">
        <v>16247536</v>
      </c>
      <c r="E53" s="79">
        <v>16310863</v>
      </c>
      <c r="F53" s="79">
        <v>16341424</v>
      </c>
      <c r="G53" s="79">
        <v>16176455</v>
      </c>
      <c r="H53" s="105">
        <v>16180637</v>
      </c>
      <c r="I53" s="80">
        <v>66899</v>
      </c>
      <c r="J53" s="81">
        <v>0.41345096611462206</v>
      </c>
    </row>
    <row r="54" spans="1:10" ht="12" customHeight="1" x14ac:dyDescent="0.2">
      <c r="A54" s="83" t="s">
        <v>99</v>
      </c>
      <c r="B54" s="86" t="s">
        <v>102</v>
      </c>
      <c r="C54" s="78">
        <v>9.7574687197834109</v>
      </c>
      <c r="D54" s="80">
        <v>3404157</v>
      </c>
      <c r="E54" s="79">
        <v>3530165</v>
      </c>
      <c r="F54" s="79">
        <v>3610469</v>
      </c>
      <c r="G54" s="79">
        <v>3330867</v>
      </c>
      <c r="H54" s="105">
        <v>3421131</v>
      </c>
      <c r="I54" s="80">
        <v>-16974</v>
      </c>
      <c r="J54" s="81">
        <v>-0.49615171123233809</v>
      </c>
    </row>
    <row r="55" spans="1:10" ht="12" customHeight="1" x14ac:dyDescent="0.2">
      <c r="A55" s="83"/>
      <c r="B55" s="86" t="s">
        <v>103</v>
      </c>
      <c r="C55" s="78">
        <v>65.839075231830947</v>
      </c>
      <c r="D55" s="80">
        <v>22969743</v>
      </c>
      <c r="E55" s="79">
        <v>22977613</v>
      </c>
      <c r="F55" s="79">
        <v>23107380</v>
      </c>
      <c r="G55" s="79">
        <v>23040098</v>
      </c>
      <c r="H55" s="105">
        <v>23017154</v>
      </c>
      <c r="I55" s="80">
        <v>-47411</v>
      </c>
      <c r="J55" s="81">
        <v>-0.20598115648876486</v>
      </c>
    </row>
    <row r="56" spans="1:10" ht="12" customHeight="1" x14ac:dyDescent="0.2">
      <c r="A56" s="83"/>
      <c r="B56" s="86" t="s">
        <v>104</v>
      </c>
      <c r="C56" s="78">
        <v>22.419287183857833</v>
      </c>
      <c r="D56" s="80">
        <v>7821575</v>
      </c>
      <c r="E56" s="79">
        <v>7838209</v>
      </c>
      <c r="F56" s="79">
        <v>7852663</v>
      </c>
      <c r="G56" s="79">
        <v>7834670</v>
      </c>
      <c r="H56" s="105">
        <v>7766063</v>
      </c>
      <c r="I56" s="80">
        <v>55512</v>
      </c>
      <c r="J56" s="81">
        <v>0.71480233935779303</v>
      </c>
    </row>
    <row r="57" spans="1:10" ht="12" customHeight="1" x14ac:dyDescent="0.2">
      <c r="A57" s="85"/>
      <c r="B57" s="86" t="s">
        <v>105</v>
      </c>
      <c r="C57" s="78">
        <v>1.9841602655101485</v>
      </c>
      <c r="D57" s="80">
        <v>692228</v>
      </c>
      <c r="E57" s="79">
        <v>672387</v>
      </c>
      <c r="F57" s="79">
        <v>649780</v>
      </c>
      <c r="G57" s="79">
        <v>631466</v>
      </c>
      <c r="H57" s="105">
        <v>605234</v>
      </c>
      <c r="I57" s="80">
        <v>86994</v>
      </c>
      <c r="J57" s="81">
        <v>14.373614172369695</v>
      </c>
    </row>
    <row r="58" spans="1:10" ht="12" customHeight="1" x14ac:dyDescent="0.2">
      <c r="A58" s="85"/>
      <c r="B58" s="86" t="s">
        <v>106</v>
      </c>
      <c r="C58" s="78">
        <v>0.86789311971386141</v>
      </c>
      <c r="D58" s="80">
        <v>302788</v>
      </c>
      <c r="E58" s="79">
        <v>262742</v>
      </c>
      <c r="F58" s="79">
        <v>257371</v>
      </c>
      <c r="G58" s="79">
        <v>247956</v>
      </c>
      <c r="H58" s="105">
        <v>238714</v>
      </c>
      <c r="I58" s="80">
        <v>64074</v>
      </c>
      <c r="J58" s="81">
        <v>26.841324765200198</v>
      </c>
    </row>
    <row r="59" spans="1:10" ht="12" customHeight="1" x14ac:dyDescent="0.2">
      <c r="A59" s="83" t="s">
        <v>107</v>
      </c>
      <c r="B59" s="84" t="s">
        <v>177</v>
      </c>
      <c r="C59" s="78">
        <v>69.10069409550745</v>
      </c>
      <c r="D59" s="80">
        <v>24107647</v>
      </c>
      <c r="E59" s="79">
        <v>24248794</v>
      </c>
      <c r="F59" s="79">
        <v>24494262</v>
      </c>
      <c r="G59" s="79">
        <v>24192893</v>
      </c>
      <c r="H59" s="105">
        <v>24258768</v>
      </c>
      <c r="I59" s="80">
        <v>-151121</v>
      </c>
      <c r="J59" s="81">
        <v>-0.62295414177669695</v>
      </c>
    </row>
    <row r="60" spans="1:10" ht="12" customHeight="1" x14ac:dyDescent="0.2">
      <c r="A60" s="83"/>
      <c r="B60" s="84" t="s">
        <v>178</v>
      </c>
      <c r="C60" s="78">
        <v>30.899282973778785</v>
      </c>
      <c r="D60" s="80">
        <v>10780051</v>
      </c>
      <c r="E60" s="79">
        <v>10769577</v>
      </c>
      <c r="F60" s="79">
        <v>10726028</v>
      </c>
      <c r="G60" s="79">
        <v>10644209</v>
      </c>
      <c r="H60" s="105">
        <v>10550813</v>
      </c>
      <c r="I60" s="80">
        <v>229238</v>
      </c>
      <c r="J60" s="81">
        <v>2.1727046057967287</v>
      </c>
    </row>
    <row r="61" spans="1:10" ht="12" customHeight="1" x14ac:dyDescent="0.2">
      <c r="A61" s="83" t="s">
        <v>107</v>
      </c>
      <c r="B61" s="84" t="s">
        <v>110</v>
      </c>
      <c r="C61" s="78">
        <v>83.557824065589173</v>
      </c>
      <c r="D61" s="80">
        <v>29151408</v>
      </c>
      <c r="E61" s="79">
        <v>29352342</v>
      </c>
      <c r="F61" s="79">
        <v>29516292</v>
      </c>
      <c r="G61" s="79">
        <v>29258034</v>
      </c>
      <c r="H61" s="105">
        <v>29333638</v>
      </c>
      <c r="I61" s="80">
        <v>-182230</v>
      </c>
      <c r="J61" s="81">
        <v>-0.62123218402027047</v>
      </c>
    </row>
    <row r="62" spans="1:10" ht="12" customHeight="1" x14ac:dyDescent="0.2">
      <c r="A62" s="83"/>
      <c r="B62" s="84" t="s">
        <v>111</v>
      </c>
      <c r="C62" s="78">
        <v>16.44192656289869</v>
      </c>
      <c r="D62" s="80">
        <v>5736211</v>
      </c>
      <c r="E62" s="79">
        <v>5665936</v>
      </c>
      <c r="F62" s="79">
        <v>5703903</v>
      </c>
      <c r="G62" s="79">
        <v>5578959</v>
      </c>
      <c r="H62" s="105">
        <v>5475824</v>
      </c>
      <c r="I62" s="80">
        <v>260387</v>
      </c>
      <c r="J62" s="81">
        <v>4.7552112704864147</v>
      </c>
    </row>
    <row r="63" spans="1:10" ht="14.1" customHeight="1" x14ac:dyDescent="0.2">
      <c r="A63" s="68" t="s">
        <v>179</v>
      </c>
      <c r="B63" s="188"/>
      <c r="C63" s="189"/>
      <c r="D63" s="196"/>
      <c r="E63" s="197"/>
      <c r="F63" s="197"/>
      <c r="G63" s="197"/>
      <c r="H63" s="198"/>
      <c r="I63" s="190"/>
      <c r="J63" s="193"/>
    </row>
    <row r="64" spans="1:10" ht="14.1" customHeight="1" x14ac:dyDescent="0.2">
      <c r="A64" s="91" t="s">
        <v>98</v>
      </c>
      <c r="B64" s="69"/>
      <c r="C64" s="78">
        <v>100</v>
      </c>
      <c r="D64" s="199">
        <v>94793</v>
      </c>
      <c r="E64" s="195">
        <v>95300</v>
      </c>
      <c r="F64" s="195">
        <v>95103</v>
      </c>
      <c r="G64" s="195">
        <v>94093</v>
      </c>
      <c r="H64" s="105">
        <v>93769</v>
      </c>
      <c r="I64" s="80">
        <v>1024</v>
      </c>
      <c r="J64" s="81">
        <v>1.0920453454766501</v>
      </c>
    </row>
    <row r="65" spans="1:12" ht="12" customHeight="1" x14ac:dyDescent="0.2">
      <c r="A65" s="83" t="s">
        <v>99</v>
      </c>
      <c r="B65" s="84" t="s">
        <v>100</v>
      </c>
      <c r="C65" s="78">
        <v>52.381504963446666</v>
      </c>
      <c r="D65" s="194">
        <v>49654</v>
      </c>
      <c r="E65" s="195">
        <v>49920</v>
      </c>
      <c r="F65" s="195">
        <v>49875</v>
      </c>
      <c r="G65" s="195">
        <v>49317</v>
      </c>
      <c r="H65" s="105">
        <v>49164</v>
      </c>
      <c r="I65" s="80">
        <v>490</v>
      </c>
      <c r="J65" s="81">
        <v>0.99666422585631764</v>
      </c>
    </row>
    <row r="66" spans="1:12" ht="12" customHeight="1" x14ac:dyDescent="0.2">
      <c r="A66" s="83"/>
      <c r="B66" s="84" t="s">
        <v>101</v>
      </c>
      <c r="C66" s="78">
        <v>47.618495036553334</v>
      </c>
      <c r="D66" s="194">
        <v>45139</v>
      </c>
      <c r="E66" s="195">
        <v>45380</v>
      </c>
      <c r="F66" s="195">
        <v>45228</v>
      </c>
      <c r="G66" s="195">
        <v>44776</v>
      </c>
      <c r="H66" s="105">
        <v>44605</v>
      </c>
      <c r="I66" s="80">
        <v>534</v>
      </c>
      <c r="J66" s="81">
        <v>1.1971752045734783</v>
      </c>
    </row>
    <row r="67" spans="1:12" ht="12" customHeight="1" x14ac:dyDescent="0.2">
      <c r="A67" s="83" t="s">
        <v>99</v>
      </c>
      <c r="B67" s="86" t="s">
        <v>102</v>
      </c>
      <c r="C67" s="78">
        <v>9.2738915320751527</v>
      </c>
      <c r="D67" s="194">
        <v>8791</v>
      </c>
      <c r="E67" s="195">
        <v>9188</v>
      </c>
      <c r="F67" s="195">
        <v>9138</v>
      </c>
      <c r="G67" s="195">
        <v>8826</v>
      </c>
      <c r="H67" s="105">
        <v>8901</v>
      </c>
      <c r="I67" s="80">
        <v>-110</v>
      </c>
      <c r="J67" s="81">
        <v>-1.2358162004269184</v>
      </c>
    </row>
    <row r="68" spans="1:12" ht="12" customHeight="1" x14ac:dyDescent="0.2">
      <c r="A68" s="83"/>
      <c r="B68" s="86" t="s">
        <v>103</v>
      </c>
      <c r="C68" s="78">
        <v>71.848132246051918</v>
      </c>
      <c r="D68" s="194">
        <v>68107</v>
      </c>
      <c r="E68" s="195">
        <v>68276</v>
      </c>
      <c r="F68" s="195">
        <v>68250</v>
      </c>
      <c r="G68" s="195">
        <v>67714</v>
      </c>
      <c r="H68" s="105">
        <v>67434</v>
      </c>
      <c r="I68" s="80">
        <v>673</v>
      </c>
      <c r="J68" s="81">
        <v>0.99801287184506338</v>
      </c>
    </row>
    <row r="69" spans="1:12" ht="12" customHeight="1" x14ac:dyDescent="0.2">
      <c r="A69" s="83"/>
      <c r="B69" s="86" t="s">
        <v>104</v>
      </c>
      <c r="C69" s="78">
        <v>17.089869505132235</v>
      </c>
      <c r="D69" s="194">
        <v>16200</v>
      </c>
      <c r="E69" s="195">
        <v>16221</v>
      </c>
      <c r="F69" s="195">
        <v>16173</v>
      </c>
      <c r="G69" s="195">
        <v>16089</v>
      </c>
      <c r="H69" s="105">
        <v>16026</v>
      </c>
      <c r="I69" s="80">
        <v>174</v>
      </c>
      <c r="J69" s="81">
        <v>1.0857356795207787</v>
      </c>
    </row>
    <row r="70" spans="1:12" ht="12" customHeight="1" x14ac:dyDescent="0.2">
      <c r="A70" s="85"/>
      <c r="B70" s="86" t="s">
        <v>105</v>
      </c>
      <c r="C70" s="78">
        <v>1.7881067167406877</v>
      </c>
      <c r="D70" s="194">
        <v>1695</v>
      </c>
      <c r="E70" s="195">
        <v>1615</v>
      </c>
      <c r="F70" s="195">
        <v>1542</v>
      </c>
      <c r="G70" s="195">
        <v>1464</v>
      </c>
      <c r="H70" s="105">
        <v>1408</v>
      </c>
      <c r="I70" s="80">
        <v>287</v>
      </c>
      <c r="J70" s="81">
        <v>20.383522727272727</v>
      </c>
    </row>
    <row r="71" spans="1:12" ht="12" customHeight="1" x14ac:dyDescent="0.2">
      <c r="A71" s="85"/>
      <c r="B71" s="86" t="s">
        <v>106</v>
      </c>
      <c r="C71" s="78">
        <v>0.81335119681833046</v>
      </c>
      <c r="D71" s="194">
        <v>771</v>
      </c>
      <c r="E71" s="195">
        <v>642</v>
      </c>
      <c r="F71" s="195">
        <v>621</v>
      </c>
      <c r="G71" s="195">
        <v>586</v>
      </c>
      <c r="H71" s="105">
        <v>562</v>
      </c>
      <c r="I71" s="80">
        <v>209</v>
      </c>
      <c r="J71" s="81">
        <v>37.188612099644125</v>
      </c>
    </row>
    <row r="72" spans="1:12" ht="12" customHeight="1" x14ac:dyDescent="0.2">
      <c r="A72" s="83" t="s">
        <v>107</v>
      </c>
      <c r="B72" s="84" t="s">
        <v>177</v>
      </c>
      <c r="C72" s="78">
        <v>66.563986792273695</v>
      </c>
      <c r="D72" s="194">
        <v>63098</v>
      </c>
      <c r="E72" s="195">
        <v>63452</v>
      </c>
      <c r="F72" s="195">
        <v>63588</v>
      </c>
      <c r="G72" s="195">
        <v>62630</v>
      </c>
      <c r="H72" s="105">
        <v>62682</v>
      </c>
      <c r="I72" s="80">
        <v>416</v>
      </c>
      <c r="J72" s="81">
        <v>0.66366740052965767</v>
      </c>
    </row>
    <row r="73" spans="1:12" ht="12" customHeight="1" x14ac:dyDescent="0.2">
      <c r="A73" s="83"/>
      <c r="B73" s="84" t="s">
        <v>178</v>
      </c>
      <c r="C73" s="78">
        <v>33.436013207726312</v>
      </c>
      <c r="D73" s="80">
        <v>31695</v>
      </c>
      <c r="E73" s="79">
        <v>31848</v>
      </c>
      <c r="F73" s="79">
        <v>31515</v>
      </c>
      <c r="G73" s="79">
        <v>31463</v>
      </c>
      <c r="H73" s="105">
        <v>31087</v>
      </c>
      <c r="I73" s="80">
        <v>608</v>
      </c>
      <c r="J73" s="81">
        <v>1.9558014604175378</v>
      </c>
    </row>
    <row r="74" spans="1:12" ht="12" customHeight="1" x14ac:dyDescent="0.2">
      <c r="A74" s="83" t="s">
        <v>107</v>
      </c>
      <c r="B74" s="84" t="s">
        <v>110</v>
      </c>
      <c r="C74" s="78">
        <v>78.87080269640164</v>
      </c>
      <c r="D74" s="80">
        <v>74764</v>
      </c>
      <c r="E74" s="79">
        <v>75284</v>
      </c>
      <c r="F74" s="79">
        <v>75197</v>
      </c>
      <c r="G74" s="79">
        <v>74583</v>
      </c>
      <c r="H74" s="105">
        <v>74560</v>
      </c>
      <c r="I74" s="80">
        <v>204</v>
      </c>
      <c r="J74" s="81">
        <v>0.27360515021459225</v>
      </c>
    </row>
    <row r="75" spans="1:12" ht="12" customHeight="1" x14ac:dyDescent="0.2">
      <c r="A75" s="107"/>
      <c r="B75" s="89" t="s">
        <v>111</v>
      </c>
      <c r="C75" s="90">
        <v>21.128142373382001</v>
      </c>
      <c r="D75" s="108">
        <v>20028</v>
      </c>
      <c r="E75" s="109">
        <v>20015</v>
      </c>
      <c r="F75" s="109">
        <v>19905</v>
      </c>
      <c r="G75" s="109">
        <v>19509</v>
      </c>
      <c r="H75" s="110">
        <v>19208</v>
      </c>
      <c r="I75" s="108">
        <v>820</v>
      </c>
      <c r="J75" s="111">
        <v>4.2690545605997503</v>
      </c>
    </row>
    <row r="76" spans="1:12" s="112" customFormat="1" ht="11.25" customHeight="1" x14ac:dyDescent="0.15">
      <c r="B76" s="113"/>
      <c r="C76" s="113"/>
      <c r="D76" s="113"/>
      <c r="E76" s="113"/>
      <c r="F76" s="113"/>
      <c r="G76" s="113"/>
      <c r="H76" s="113"/>
      <c r="I76" s="113"/>
      <c r="J76" s="114" t="s">
        <v>37</v>
      </c>
    </row>
    <row r="77" spans="1:12" s="112" customFormat="1" ht="12.75" customHeight="1" x14ac:dyDescent="0.15">
      <c r="A77" s="113" t="s">
        <v>116</v>
      </c>
      <c r="D77" s="115"/>
    </row>
    <row r="78" spans="1:12" s="112" customFormat="1" ht="21" customHeight="1" x14ac:dyDescent="0.15">
      <c r="A78" s="116" t="s">
        <v>180</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4416-D500-4315-A269-F0F655364850}">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40</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181</v>
      </c>
      <c r="B3" s="38"/>
      <c r="C3" s="38"/>
      <c r="D3" s="38"/>
      <c r="E3" s="38"/>
      <c r="F3" s="38"/>
      <c r="G3" s="38"/>
      <c r="H3" s="38"/>
      <c r="I3" s="38"/>
      <c r="J3" s="38"/>
      <c r="K3" s="38"/>
      <c r="L3" s="38"/>
    </row>
    <row r="4" spans="1:17" s="39" customFormat="1" ht="12" customHeight="1" x14ac:dyDescent="0.2">
      <c r="A4" s="40" t="s">
        <v>86</v>
      </c>
      <c r="B4" s="40"/>
      <c r="C4" s="40"/>
      <c r="D4" s="40"/>
      <c r="E4" s="40"/>
      <c r="F4" s="40"/>
      <c r="G4" s="40"/>
      <c r="H4" s="40"/>
      <c r="I4" s="40"/>
      <c r="J4" s="40"/>
      <c r="K4" s="40"/>
      <c r="L4" s="40"/>
    </row>
    <row r="5" spans="1:17" s="39" customFormat="1" ht="12" customHeight="1" x14ac:dyDescent="0.2">
      <c r="A5" s="41" t="s">
        <v>42</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87</v>
      </c>
      <c r="B7" s="46"/>
      <c r="C7" s="46"/>
      <c r="D7" s="46"/>
      <c r="E7" s="47" t="s">
        <v>88</v>
      </c>
      <c r="F7" s="48" t="s">
        <v>175</v>
      </c>
      <c r="G7" s="49"/>
      <c r="H7" s="49"/>
      <c r="I7" s="49"/>
      <c r="J7" s="50"/>
      <c r="K7" s="51" t="s">
        <v>176</v>
      </c>
      <c r="L7" s="52"/>
      <c r="M7" s="53"/>
      <c r="N7" s="53"/>
      <c r="O7" s="53"/>
      <c r="P7" s="53"/>
      <c r="Q7" s="53"/>
    </row>
    <row r="8" spans="1:17" ht="21.75" customHeight="1" x14ac:dyDescent="0.2">
      <c r="A8" s="54"/>
      <c r="B8" s="55"/>
      <c r="C8" s="55"/>
      <c r="D8" s="55"/>
      <c r="E8" s="56"/>
      <c r="F8" s="57" t="s">
        <v>91</v>
      </c>
      <c r="G8" s="57" t="s">
        <v>92</v>
      </c>
      <c r="H8" s="57" t="s">
        <v>93</v>
      </c>
      <c r="I8" s="57" t="s">
        <v>94</v>
      </c>
      <c r="J8" s="57" t="s">
        <v>95</v>
      </c>
      <c r="K8" s="58"/>
      <c r="L8" s="59"/>
    </row>
    <row r="9" spans="1:17" ht="12" customHeight="1" x14ac:dyDescent="0.2">
      <c r="A9" s="54"/>
      <c r="B9" s="55"/>
      <c r="C9" s="55"/>
      <c r="D9" s="55"/>
      <c r="E9" s="56"/>
      <c r="F9" s="60"/>
      <c r="G9" s="60"/>
      <c r="H9" s="60"/>
      <c r="I9" s="60"/>
      <c r="J9" s="60"/>
      <c r="K9" s="61" t="s">
        <v>96</v>
      </c>
      <c r="L9" s="62" t="s">
        <v>97</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98</v>
      </c>
      <c r="B11" s="210"/>
      <c r="C11" s="210"/>
      <c r="D11" s="211"/>
      <c r="E11" s="78">
        <v>100</v>
      </c>
      <c r="F11" s="80">
        <v>128617</v>
      </c>
      <c r="G11" s="79">
        <v>128866</v>
      </c>
      <c r="H11" s="79">
        <v>128470</v>
      </c>
      <c r="I11" s="79">
        <v>127755</v>
      </c>
      <c r="J11" s="105">
        <v>126802</v>
      </c>
      <c r="K11" s="79">
        <v>1815</v>
      </c>
      <c r="L11" s="81">
        <v>1.4313654358764056</v>
      </c>
    </row>
    <row r="12" spans="1:17" ht="24.95" customHeight="1" x14ac:dyDescent="0.2">
      <c r="A12" s="212" t="s">
        <v>182</v>
      </c>
      <c r="B12" s="213"/>
      <c r="C12" s="213"/>
      <c r="D12" s="214"/>
      <c r="E12" s="78">
        <v>48.665417479804383</v>
      </c>
      <c r="F12" s="80">
        <v>62592</v>
      </c>
      <c r="G12" s="79">
        <v>62607</v>
      </c>
      <c r="H12" s="79">
        <v>62634</v>
      </c>
      <c r="I12" s="79">
        <v>62276</v>
      </c>
      <c r="J12" s="105">
        <v>62036</v>
      </c>
      <c r="K12" s="79">
        <v>556</v>
      </c>
      <c r="L12" s="81">
        <v>0.89625378812302536</v>
      </c>
    </row>
    <row r="13" spans="1:17" ht="15" customHeight="1" x14ac:dyDescent="0.2">
      <c r="A13" s="85"/>
      <c r="B13" s="215" t="s">
        <v>101</v>
      </c>
      <c r="C13" s="215"/>
      <c r="E13" s="78">
        <v>51.334582520195617</v>
      </c>
      <c r="F13" s="80">
        <v>66025</v>
      </c>
      <c r="G13" s="79">
        <v>66259</v>
      </c>
      <c r="H13" s="79">
        <v>65836</v>
      </c>
      <c r="I13" s="79">
        <v>65479</v>
      </c>
      <c r="J13" s="105">
        <v>64766</v>
      </c>
      <c r="K13" s="79">
        <v>1259</v>
      </c>
      <c r="L13" s="81">
        <v>1.9439211932186642</v>
      </c>
    </row>
    <row r="14" spans="1:17" ht="24.95" customHeight="1" x14ac:dyDescent="0.2">
      <c r="A14" s="212" t="s">
        <v>183</v>
      </c>
      <c r="B14" s="213"/>
      <c r="C14" s="213"/>
      <c r="D14" s="214"/>
      <c r="E14" s="78">
        <v>10.094311016428621</v>
      </c>
      <c r="F14" s="80">
        <v>12983</v>
      </c>
      <c r="G14" s="79">
        <v>13657</v>
      </c>
      <c r="H14" s="79">
        <v>13774</v>
      </c>
      <c r="I14" s="79">
        <v>12930</v>
      </c>
      <c r="J14" s="105">
        <v>13066</v>
      </c>
      <c r="K14" s="79">
        <v>-83</v>
      </c>
      <c r="L14" s="81">
        <v>-0.63523649165773766</v>
      </c>
    </row>
    <row r="15" spans="1:17" ht="15" customHeight="1" x14ac:dyDescent="0.2">
      <c r="A15" s="85"/>
      <c r="B15" s="84"/>
      <c r="C15" s="53" t="s">
        <v>100</v>
      </c>
      <c r="E15" s="78">
        <v>49.403065547254101</v>
      </c>
      <c r="F15" s="80">
        <v>6414</v>
      </c>
      <c r="G15" s="79">
        <v>6731</v>
      </c>
      <c r="H15" s="79">
        <v>6836</v>
      </c>
      <c r="I15" s="79">
        <v>6340</v>
      </c>
      <c r="J15" s="105">
        <v>6490</v>
      </c>
      <c r="K15" s="79">
        <v>-76</v>
      </c>
      <c r="L15" s="81">
        <v>-1.1710323574730355</v>
      </c>
    </row>
    <row r="16" spans="1:17" ht="15" customHeight="1" x14ac:dyDescent="0.2">
      <c r="A16" s="85"/>
      <c r="B16" s="84"/>
      <c r="C16" s="53" t="s">
        <v>101</v>
      </c>
      <c r="E16" s="78">
        <v>50.596934452745899</v>
      </c>
      <c r="F16" s="80">
        <v>6569</v>
      </c>
      <c r="G16" s="79">
        <v>6926</v>
      </c>
      <c r="H16" s="79">
        <v>6938</v>
      </c>
      <c r="I16" s="79">
        <v>6590</v>
      </c>
      <c r="J16" s="105">
        <v>6576</v>
      </c>
      <c r="K16" s="79">
        <v>-7</v>
      </c>
      <c r="L16" s="81">
        <v>-0.10644768856447688</v>
      </c>
    </row>
    <row r="17" spans="1:12" ht="15" customHeight="1" x14ac:dyDescent="0.2">
      <c r="A17" s="85"/>
      <c r="B17" s="86" t="s">
        <v>103</v>
      </c>
      <c r="E17" s="78">
        <v>66.763336106424504</v>
      </c>
      <c r="F17" s="80">
        <v>85869</v>
      </c>
      <c r="G17" s="79">
        <v>85664</v>
      </c>
      <c r="H17" s="79">
        <v>85521</v>
      </c>
      <c r="I17" s="79">
        <v>85620</v>
      </c>
      <c r="J17" s="105">
        <v>84989</v>
      </c>
      <c r="K17" s="79">
        <v>880</v>
      </c>
      <c r="L17" s="81">
        <v>1.0354281142265469</v>
      </c>
    </row>
    <row r="18" spans="1:12" ht="15" customHeight="1" x14ac:dyDescent="0.2">
      <c r="A18" s="85"/>
      <c r="B18" s="84"/>
      <c r="C18" s="53" t="s">
        <v>100</v>
      </c>
      <c r="E18" s="78">
        <v>48.817384620759526</v>
      </c>
      <c r="F18" s="80">
        <v>41919</v>
      </c>
      <c r="G18" s="79">
        <v>41746</v>
      </c>
      <c r="H18" s="79">
        <v>41748</v>
      </c>
      <c r="I18" s="79">
        <v>41887</v>
      </c>
      <c r="J18" s="105">
        <v>41713</v>
      </c>
      <c r="K18" s="79">
        <v>206</v>
      </c>
      <c r="L18" s="81">
        <v>0.49385083786829048</v>
      </c>
    </row>
    <row r="19" spans="1:12" ht="15" customHeight="1" x14ac:dyDescent="0.2">
      <c r="A19" s="85"/>
      <c r="B19" s="84"/>
      <c r="C19" s="53" t="s">
        <v>101</v>
      </c>
      <c r="E19" s="78">
        <v>51.182615379240474</v>
      </c>
      <c r="F19" s="80">
        <v>43950</v>
      </c>
      <c r="G19" s="79">
        <v>43918</v>
      </c>
      <c r="H19" s="79">
        <v>43773</v>
      </c>
      <c r="I19" s="79">
        <v>43733</v>
      </c>
      <c r="J19" s="105">
        <v>43276</v>
      </c>
      <c r="K19" s="79">
        <v>674</v>
      </c>
      <c r="L19" s="81">
        <v>1.55744523523431</v>
      </c>
    </row>
    <row r="20" spans="1:12" ht="15" customHeight="1" x14ac:dyDescent="0.2">
      <c r="A20" s="85"/>
      <c r="B20" s="86" t="s">
        <v>104</v>
      </c>
      <c r="E20" s="78">
        <v>21.14261722789367</v>
      </c>
      <c r="F20" s="80">
        <v>27193</v>
      </c>
      <c r="G20" s="79">
        <v>27078</v>
      </c>
      <c r="H20" s="79">
        <v>26848</v>
      </c>
      <c r="I20" s="79">
        <v>26970</v>
      </c>
      <c r="J20" s="105">
        <v>26619</v>
      </c>
      <c r="K20" s="79">
        <v>574</v>
      </c>
      <c r="L20" s="81">
        <v>2.1563544836395057</v>
      </c>
    </row>
    <row r="21" spans="1:12" ht="15" customHeight="1" x14ac:dyDescent="0.2">
      <c r="A21" s="85"/>
      <c r="B21" s="84"/>
      <c r="C21" s="53" t="s">
        <v>100</v>
      </c>
      <c r="E21" s="78">
        <v>47.265840473651309</v>
      </c>
      <c r="F21" s="80">
        <v>12853</v>
      </c>
      <c r="G21" s="79">
        <v>12778</v>
      </c>
      <c r="H21" s="79">
        <v>12772</v>
      </c>
      <c r="I21" s="79">
        <v>12829</v>
      </c>
      <c r="J21" s="105">
        <v>12657</v>
      </c>
      <c r="K21" s="79">
        <v>196</v>
      </c>
      <c r="L21" s="81">
        <v>1.548550209370309</v>
      </c>
    </row>
    <row r="22" spans="1:12" ht="15" customHeight="1" x14ac:dyDescent="0.2">
      <c r="A22" s="85"/>
      <c r="B22" s="84"/>
      <c r="C22" s="53" t="s">
        <v>101</v>
      </c>
      <c r="E22" s="78">
        <v>52.734159526348691</v>
      </c>
      <c r="F22" s="80">
        <v>14340</v>
      </c>
      <c r="G22" s="79">
        <v>14300</v>
      </c>
      <c r="H22" s="79">
        <v>14076</v>
      </c>
      <c r="I22" s="79">
        <v>14141</v>
      </c>
      <c r="J22" s="105">
        <v>13962</v>
      </c>
      <c r="K22" s="79">
        <v>378</v>
      </c>
      <c r="L22" s="81">
        <v>2.7073485174043834</v>
      </c>
    </row>
    <row r="23" spans="1:12" ht="15" customHeight="1" x14ac:dyDescent="0.2">
      <c r="A23" s="85"/>
      <c r="B23" s="86" t="s">
        <v>105</v>
      </c>
      <c r="E23" s="78">
        <v>1.9997356492532092</v>
      </c>
      <c r="F23" s="80">
        <v>2572</v>
      </c>
      <c r="G23" s="79">
        <v>2467</v>
      </c>
      <c r="H23" s="79">
        <v>2327</v>
      </c>
      <c r="I23" s="79">
        <v>2235</v>
      </c>
      <c r="J23" s="105">
        <v>2128</v>
      </c>
      <c r="K23" s="79">
        <v>444</v>
      </c>
      <c r="L23" s="81">
        <v>20.86466165413534</v>
      </c>
    </row>
    <row r="24" spans="1:12" ht="15" customHeight="1" x14ac:dyDescent="0.2">
      <c r="A24" s="85"/>
      <c r="B24" s="84"/>
      <c r="C24" s="53" t="s">
        <v>100</v>
      </c>
      <c r="E24" s="78">
        <v>54.665629860031103</v>
      </c>
      <c r="F24" s="80">
        <v>1406</v>
      </c>
      <c r="G24" s="79">
        <v>1352</v>
      </c>
      <c r="H24" s="79">
        <v>1278</v>
      </c>
      <c r="I24" s="79">
        <v>1220</v>
      </c>
      <c r="J24" s="105">
        <v>1176</v>
      </c>
      <c r="K24" s="79">
        <v>230</v>
      </c>
      <c r="L24" s="81">
        <v>19.557823129251702</v>
      </c>
    </row>
    <row r="25" spans="1:12" ht="15" customHeight="1" x14ac:dyDescent="0.2">
      <c r="A25" s="85"/>
      <c r="B25" s="84"/>
      <c r="C25" s="53" t="s">
        <v>101</v>
      </c>
      <c r="E25" s="78">
        <v>45.334370139968897</v>
      </c>
      <c r="F25" s="80">
        <v>1166</v>
      </c>
      <c r="G25" s="79">
        <v>1115</v>
      </c>
      <c r="H25" s="79">
        <v>1049</v>
      </c>
      <c r="I25" s="79">
        <v>1015</v>
      </c>
      <c r="J25" s="105">
        <v>952</v>
      </c>
      <c r="K25" s="79">
        <v>214</v>
      </c>
      <c r="L25" s="81">
        <v>22.478991596638654</v>
      </c>
    </row>
    <row r="26" spans="1:12" ht="15" customHeight="1" x14ac:dyDescent="0.2">
      <c r="A26" s="85"/>
      <c r="C26" s="86" t="s">
        <v>184</v>
      </c>
      <c r="D26" s="53" t="s">
        <v>185</v>
      </c>
      <c r="E26" s="78">
        <v>0.91201007642846588</v>
      </c>
      <c r="F26" s="80">
        <v>1173</v>
      </c>
      <c r="G26" s="79">
        <v>1008</v>
      </c>
      <c r="H26" s="79">
        <v>985</v>
      </c>
      <c r="I26" s="79">
        <v>926</v>
      </c>
      <c r="J26" s="105">
        <v>864</v>
      </c>
      <c r="K26" s="79">
        <v>309</v>
      </c>
      <c r="L26" s="81">
        <v>35.763888888888886</v>
      </c>
    </row>
    <row r="27" spans="1:12" ht="15" customHeight="1" x14ac:dyDescent="0.2">
      <c r="A27" s="85"/>
      <c r="B27" s="84"/>
      <c r="D27" s="216" t="s">
        <v>100</v>
      </c>
      <c r="E27" s="78">
        <v>48.4228473998295</v>
      </c>
      <c r="F27" s="80">
        <v>568</v>
      </c>
      <c r="G27" s="79">
        <v>485</v>
      </c>
      <c r="H27" s="79">
        <v>471</v>
      </c>
      <c r="I27" s="79">
        <v>433</v>
      </c>
      <c r="J27" s="105">
        <v>417</v>
      </c>
      <c r="K27" s="79">
        <v>151</v>
      </c>
      <c r="L27" s="81">
        <v>36.211031175059951</v>
      </c>
    </row>
    <row r="28" spans="1:12" ht="15" customHeight="1" x14ac:dyDescent="0.2">
      <c r="A28" s="85"/>
      <c r="B28" s="84"/>
      <c r="D28" s="216" t="s">
        <v>101</v>
      </c>
      <c r="E28" s="78">
        <v>51.5771526001705</v>
      </c>
      <c r="F28" s="80">
        <v>605</v>
      </c>
      <c r="G28" s="79">
        <v>523</v>
      </c>
      <c r="H28" s="79">
        <v>514</v>
      </c>
      <c r="I28" s="79">
        <v>493</v>
      </c>
      <c r="J28" s="105">
        <v>447</v>
      </c>
      <c r="K28" s="79">
        <v>158</v>
      </c>
      <c r="L28" s="81">
        <v>35.34675615212528</v>
      </c>
    </row>
    <row r="29" spans="1:12" ht="24.95" customHeight="1" x14ac:dyDescent="0.2">
      <c r="A29" s="212" t="s">
        <v>186</v>
      </c>
      <c r="B29" s="213"/>
      <c r="C29" s="213"/>
      <c r="D29" s="214"/>
      <c r="E29" s="78">
        <v>82.92760677048912</v>
      </c>
      <c r="F29" s="80">
        <v>106659</v>
      </c>
      <c r="G29" s="79">
        <v>106914</v>
      </c>
      <c r="H29" s="79">
        <v>106688</v>
      </c>
      <c r="I29" s="79">
        <v>106668</v>
      </c>
      <c r="J29" s="105">
        <v>106093</v>
      </c>
      <c r="K29" s="79">
        <v>566</v>
      </c>
      <c r="L29" s="81">
        <v>0.53349419848623381</v>
      </c>
    </row>
    <row r="30" spans="1:12" ht="15" customHeight="1" x14ac:dyDescent="0.2">
      <c r="A30" s="85"/>
      <c r="B30" s="84"/>
      <c r="C30" s="53" t="s">
        <v>100</v>
      </c>
      <c r="E30" s="78">
        <v>47.382780637358309</v>
      </c>
      <c r="F30" s="80">
        <v>50538</v>
      </c>
      <c r="G30" s="79">
        <v>50546</v>
      </c>
      <c r="H30" s="79">
        <v>50555</v>
      </c>
      <c r="I30" s="79">
        <v>50556</v>
      </c>
      <c r="J30" s="105">
        <v>50371</v>
      </c>
      <c r="K30" s="79">
        <v>167</v>
      </c>
      <c r="L30" s="81">
        <v>0.33153997339739133</v>
      </c>
    </row>
    <row r="31" spans="1:12" ht="15" customHeight="1" x14ac:dyDescent="0.2">
      <c r="A31" s="85"/>
      <c r="B31" s="84"/>
      <c r="C31" s="53" t="s">
        <v>101</v>
      </c>
      <c r="E31" s="78">
        <v>52.617219362641691</v>
      </c>
      <c r="F31" s="80">
        <v>56121</v>
      </c>
      <c r="G31" s="79">
        <v>56368</v>
      </c>
      <c r="H31" s="79">
        <v>56133</v>
      </c>
      <c r="I31" s="79">
        <v>56112</v>
      </c>
      <c r="J31" s="105">
        <v>55722</v>
      </c>
      <c r="K31" s="79">
        <v>399</v>
      </c>
      <c r="L31" s="81">
        <v>0.71605470011844519</v>
      </c>
    </row>
    <row r="32" spans="1:12" ht="15" customHeight="1" x14ac:dyDescent="0.2">
      <c r="A32" s="85"/>
      <c r="B32" s="84" t="s">
        <v>111</v>
      </c>
      <c r="E32" s="78">
        <v>17.072393229510872</v>
      </c>
      <c r="F32" s="80">
        <v>21958</v>
      </c>
      <c r="G32" s="79">
        <v>21952</v>
      </c>
      <c r="H32" s="79">
        <v>21782</v>
      </c>
      <c r="I32" s="79">
        <v>21087</v>
      </c>
      <c r="J32" s="105">
        <v>20709</v>
      </c>
      <c r="K32" s="79">
        <v>1249</v>
      </c>
      <c r="L32" s="81">
        <v>6.0311941667873867</v>
      </c>
    </row>
    <row r="33" spans="1:12" ht="15" customHeight="1" x14ac:dyDescent="0.2">
      <c r="A33" s="85"/>
      <c r="B33" s="84"/>
      <c r="C33" s="53" t="s">
        <v>100</v>
      </c>
      <c r="E33" s="78">
        <v>54.895709991802534</v>
      </c>
      <c r="F33" s="80">
        <v>12054</v>
      </c>
      <c r="G33" s="79">
        <v>12061</v>
      </c>
      <c r="H33" s="79">
        <v>12079</v>
      </c>
      <c r="I33" s="79">
        <v>11720</v>
      </c>
      <c r="J33" s="105">
        <v>11665</v>
      </c>
      <c r="K33" s="79">
        <v>389</v>
      </c>
      <c r="L33" s="81">
        <v>3.3347621088726962</v>
      </c>
    </row>
    <row r="34" spans="1:12" ht="15" customHeight="1" x14ac:dyDescent="0.2">
      <c r="A34" s="85"/>
      <c r="B34" s="84"/>
      <c r="C34" s="53" t="s">
        <v>101</v>
      </c>
      <c r="E34" s="78">
        <v>45.104290008197466</v>
      </c>
      <c r="F34" s="80">
        <v>9904</v>
      </c>
      <c r="G34" s="79">
        <v>9891</v>
      </c>
      <c r="H34" s="79">
        <v>9703</v>
      </c>
      <c r="I34" s="79">
        <v>9367</v>
      </c>
      <c r="J34" s="105">
        <v>9044</v>
      </c>
      <c r="K34" s="79">
        <v>860</v>
      </c>
      <c r="L34" s="81">
        <v>9.5090667846085797</v>
      </c>
    </row>
    <row r="35" spans="1:12" ht="24.95" customHeight="1" x14ac:dyDescent="0.2">
      <c r="A35" s="212" t="s">
        <v>187</v>
      </c>
      <c r="B35" s="213"/>
      <c r="C35" s="213"/>
      <c r="D35" s="214"/>
      <c r="E35" s="78">
        <v>66.886958955659054</v>
      </c>
      <c r="F35" s="80">
        <v>86028</v>
      </c>
      <c r="G35" s="79">
        <v>85683</v>
      </c>
      <c r="H35" s="79">
        <v>85915</v>
      </c>
      <c r="I35" s="79">
        <v>85119</v>
      </c>
      <c r="J35" s="105">
        <v>84951</v>
      </c>
      <c r="K35" s="79">
        <v>1077</v>
      </c>
      <c r="L35" s="81">
        <v>1.267789666984497</v>
      </c>
    </row>
    <row r="36" spans="1:12" ht="15" customHeight="1" x14ac:dyDescent="0.2">
      <c r="A36" s="85"/>
      <c r="B36" s="84"/>
      <c r="C36" s="53" t="s">
        <v>100</v>
      </c>
      <c r="E36" s="78">
        <v>59.137722601943551</v>
      </c>
      <c r="F36" s="80">
        <v>50875</v>
      </c>
      <c r="G36" s="79">
        <v>50566</v>
      </c>
      <c r="H36" s="79">
        <v>50756</v>
      </c>
      <c r="I36" s="79">
        <v>50361</v>
      </c>
      <c r="J36" s="105">
        <v>50361</v>
      </c>
      <c r="K36" s="79">
        <v>514</v>
      </c>
      <c r="L36" s="81">
        <v>1.0206310438633068</v>
      </c>
    </row>
    <row r="37" spans="1:12" ht="15" customHeight="1" x14ac:dyDescent="0.2">
      <c r="A37" s="85"/>
      <c r="B37" s="84"/>
      <c r="C37" s="53" t="s">
        <v>101</v>
      </c>
      <c r="E37" s="78">
        <v>40.862277398056449</v>
      </c>
      <c r="F37" s="80">
        <v>35153</v>
      </c>
      <c r="G37" s="79">
        <v>35117</v>
      </c>
      <c r="H37" s="79">
        <v>35159</v>
      </c>
      <c r="I37" s="79">
        <v>34758</v>
      </c>
      <c r="J37" s="105">
        <v>34590</v>
      </c>
      <c r="K37" s="79">
        <v>563</v>
      </c>
      <c r="L37" s="81">
        <v>1.6276380456779416</v>
      </c>
    </row>
    <row r="38" spans="1:12" ht="15" customHeight="1" x14ac:dyDescent="0.2">
      <c r="A38" s="85"/>
      <c r="B38" s="84" t="s">
        <v>178</v>
      </c>
      <c r="E38" s="78">
        <v>33.113041044340953</v>
      </c>
      <c r="F38" s="80">
        <v>42589</v>
      </c>
      <c r="G38" s="79">
        <v>43183</v>
      </c>
      <c r="H38" s="79">
        <v>42555</v>
      </c>
      <c r="I38" s="79">
        <v>42636</v>
      </c>
      <c r="J38" s="105">
        <v>41851</v>
      </c>
      <c r="K38" s="79">
        <v>738</v>
      </c>
      <c r="L38" s="81">
        <v>1.7633987240448257</v>
      </c>
    </row>
    <row r="39" spans="1:12" ht="15" customHeight="1" x14ac:dyDescent="0.2">
      <c r="A39" s="85"/>
      <c r="B39" s="84"/>
      <c r="C39" s="53" t="s">
        <v>100</v>
      </c>
      <c r="E39" s="78">
        <v>27.511798821291883</v>
      </c>
      <c r="F39" s="80">
        <v>11717</v>
      </c>
      <c r="G39" s="79">
        <v>12041</v>
      </c>
      <c r="H39" s="79">
        <v>11878</v>
      </c>
      <c r="I39" s="79">
        <v>11915</v>
      </c>
      <c r="J39" s="105">
        <v>11675</v>
      </c>
      <c r="K39" s="79">
        <v>42</v>
      </c>
      <c r="L39" s="81">
        <v>0.35974304068522484</v>
      </c>
    </row>
    <row r="40" spans="1:12" ht="15" customHeight="1" x14ac:dyDescent="0.2">
      <c r="A40" s="85"/>
      <c r="B40" s="84"/>
      <c r="C40" s="53" t="s">
        <v>101</v>
      </c>
      <c r="E40" s="78">
        <v>72.488201178708124</v>
      </c>
      <c r="F40" s="80">
        <v>30872</v>
      </c>
      <c r="G40" s="79">
        <v>31142</v>
      </c>
      <c r="H40" s="79">
        <v>30677</v>
      </c>
      <c r="I40" s="79">
        <v>30721</v>
      </c>
      <c r="J40" s="105">
        <v>30176</v>
      </c>
      <c r="K40" s="79">
        <v>696</v>
      </c>
      <c r="L40" s="81">
        <v>2.3064687168610818</v>
      </c>
    </row>
    <row r="41" spans="1:12" ht="24.75" customHeight="1" x14ac:dyDescent="0.2">
      <c r="A41" s="212" t="s">
        <v>553</v>
      </c>
      <c r="B41" s="213"/>
      <c r="C41" s="213"/>
      <c r="D41" s="214"/>
      <c r="E41" s="78">
        <v>3.8805134624505313</v>
      </c>
      <c r="F41" s="80">
        <v>4991</v>
      </c>
      <c r="G41" s="79">
        <v>5399</v>
      </c>
      <c r="H41" s="79">
        <v>5446</v>
      </c>
      <c r="I41" s="79">
        <v>4433</v>
      </c>
      <c r="J41" s="105">
        <v>4863</v>
      </c>
      <c r="K41" s="79">
        <v>128</v>
      </c>
      <c r="L41" s="81">
        <v>2.6321200904791282</v>
      </c>
    </row>
    <row r="42" spans="1:12" ht="15" customHeight="1" x14ac:dyDescent="0.2">
      <c r="A42" s="85"/>
      <c r="B42" s="84"/>
      <c r="C42" s="53" t="s">
        <v>100</v>
      </c>
      <c r="E42" s="78">
        <v>50.090162292125825</v>
      </c>
      <c r="F42" s="80">
        <v>2500</v>
      </c>
      <c r="G42" s="79">
        <v>2733</v>
      </c>
      <c r="H42" s="79">
        <v>2770</v>
      </c>
      <c r="I42" s="79">
        <v>2195</v>
      </c>
      <c r="J42" s="105">
        <v>2418</v>
      </c>
      <c r="K42" s="79">
        <v>82</v>
      </c>
      <c r="L42" s="81">
        <v>3.391232423490488</v>
      </c>
    </row>
    <row r="43" spans="1:12" ht="15" customHeight="1" x14ac:dyDescent="0.2">
      <c r="A43" s="88"/>
      <c r="B43" s="89"/>
      <c r="C43" s="131" t="s">
        <v>101</v>
      </c>
      <c r="D43" s="131"/>
      <c r="E43" s="90">
        <v>49.909837707874175</v>
      </c>
      <c r="F43" s="108">
        <v>2491</v>
      </c>
      <c r="G43" s="109">
        <v>2666</v>
      </c>
      <c r="H43" s="109">
        <v>2676</v>
      </c>
      <c r="I43" s="109">
        <v>2238</v>
      </c>
      <c r="J43" s="110">
        <v>2445</v>
      </c>
      <c r="K43" s="109">
        <v>46</v>
      </c>
      <c r="L43" s="111">
        <v>1.8813905930470347</v>
      </c>
    </row>
    <row r="44" spans="1:12" ht="45.75" customHeight="1" x14ac:dyDescent="0.2">
      <c r="A44" s="212" t="s">
        <v>188</v>
      </c>
      <c r="B44" s="213"/>
      <c r="C44" s="213"/>
      <c r="D44" s="214"/>
      <c r="E44" s="78">
        <v>0.71763452731753963</v>
      </c>
      <c r="F44" s="80">
        <v>923</v>
      </c>
      <c r="G44" s="79">
        <v>940</v>
      </c>
      <c r="H44" s="79">
        <v>939</v>
      </c>
      <c r="I44" s="79">
        <v>916</v>
      </c>
      <c r="J44" s="105">
        <v>944</v>
      </c>
      <c r="K44" s="79">
        <v>-21</v>
      </c>
      <c r="L44" s="81">
        <v>-2.2245762711864407</v>
      </c>
    </row>
    <row r="45" spans="1:12" ht="15" customHeight="1" x14ac:dyDescent="0.2">
      <c r="A45" s="85"/>
      <c r="B45" s="84"/>
      <c r="C45" s="53" t="s">
        <v>100</v>
      </c>
      <c r="E45" s="78">
        <v>56.663055254604551</v>
      </c>
      <c r="F45" s="80">
        <v>523</v>
      </c>
      <c r="G45" s="79">
        <v>533</v>
      </c>
      <c r="H45" s="79">
        <v>532</v>
      </c>
      <c r="I45" s="79">
        <v>527</v>
      </c>
      <c r="J45" s="105">
        <v>544</v>
      </c>
      <c r="K45" s="79">
        <v>-21</v>
      </c>
      <c r="L45" s="81">
        <v>-3.8602941176470589</v>
      </c>
    </row>
    <row r="46" spans="1:12" ht="15" customHeight="1" x14ac:dyDescent="0.2">
      <c r="A46" s="88"/>
      <c r="B46" s="89"/>
      <c r="C46" s="131" t="s">
        <v>101</v>
      </c>
      <c r="D46" s="131"/>
      <c r="E46" s="90">
        <v>43.336944745395449</v>
      </c>
      <c r="F46" s="108">
        <v>400</v>
      </c>
      <c r="G46" s="109">
        <v>407</v>
      </c>
      <c r="H46" s="109">
        <v>407</v>
      </c>
      <c r="I46" s="109">
        <v>389</v>
      </c>
      <c r="J46" s="110">
        <v>400</v>
      </c>
      <c r="K46" s="109">
        <v>0</v>
      </c>
      <c r="L46" s="111">
        <v>0</v>
      </c>
    </row>
    <row r="47" spans="1:12" ht="39" customHeight="1" x14ac:dyDescent="0.2">
      <c r="A47" s="212" t="s">
        <v>554</v>
      </c>
      <c r="B47" s="127"/>
      <c r="C47" s="127"/>
      <c r="D47" s="217"/>
      <c r="E47" s="78">
        <v>0.99364780705505495</v>
      </c>
      <c r="F47" s="80">
        <v>1278</v>
      </c>
      <c r="G47" s="79">
        <v>1280</v>
      </c>
      <c r="H47" s="79">
        <v>1213</v>
      </c>
      <c r="I47" s="79">
        <v>1189</v>
      </c>
      <c r="J47" s="105">
        <v>1251</v>
      </c>
      <c r="K47" s="79">
        <v>27</v>
      </c>
      <c r="L47" s="81">
        <v>2.1582733812949639</v>
      </c>
    </row>
    <row r="48" spans="1:12" ht="15" customHeight="1" x14ac:dyDescent="0.2">
      <c r="A48" s="85"/>
      <c r="B48" s="84"/>
      <c r="C48" s="53" t="s">
        <v>100</v>
      </c>
      <c r="E48" s="78">
        <v>39.280125195618155</v>
      </c>
      <c r="F48" s="80">
        <v>502</v>
      </c>
      <c r="G48" s="79">
        <v>507</v>
      </c>
      <c r="H48" s="79">
        <v>484</v>
      </c>
      <c r="I48" s="79">
        <v>483</v>
      </c>
      <c r="J48" s="105">
        <v>500</v>
      </c>
      <c r="K48" s="79">
        <v>2</v>
      </c>
      <c r="L48" s="81">
        <v>0.4</v>
      </c>
    </row>
    <row r="49" spans="1:12" ht="15" customHeight="1" x14ac:dyDescent="0.2">
      <c r="A49" s="88"/>
      <c r="B49" s="89"/>
      <c r="C49" s="131" t="s">
        <v>101</v>
      </c>
      <c r="D49" s="131"/>
      <c r="E49" s="90">
        <v>60.719874804381845</v>
      </c>
      <c r="F49" s="108">
        <v>776</v>
      </c>
      <c r="G49" s="109">
        <v>773</v>
      </c>
      <c r="H49" s="109">
        <v>729</v>
      </c>
      <c r="I49" s="109">
        <v>706</v>
      </c>
      <c r="J49" s="110">
        <v>751</v>
      </c>
      <c r="K49" s="109">
        <v>25</v>
      </c>
      <c r="L49" s="111">
        <v>3.3288948069241013</v>
      </c>
    </row>
    <row r="50" spans="1:12" ht="24.95" customHeight="1" x14ac:dyDescent="0.2">
      <c r="A50" s="218" t="s">
        <v>189</v>
      </c>
      <c r="B50" s="219"/>
      <c r="C50" s="219"/>
      <c r="D50" s="220"/>
      <c r="E50" s="221">
        <v>14.390788153976535</v>
      </c>
      <c r="F50" s="222">
        <v>18509</v>
      </c>
      <c r="G50" s="223">
        <v>19108</v>
      </c>
      <c r="H50" s="223">
        <v>18921</v>
      </c>
      <c r="I50" s="223">
        <v>18297</v>
      </c>
      <c r="J50" s="224">
        <v>18118</v>
      </c>
      <c r="K50" s="222">
        <v>391</v>
      </c>
      <c r="L50" s="225">
        <v>2.1580748426978693</v>
      </c>
    </row>
    <row r="51" spans="1:12" ht="15" customHeight="1" x14ac:dyDescent="0.2">
      <c r="A51" s="85"/>
      <c r="B51" s="84"/>
      <c r="C51" s="53" t="s">
        <v>100</v>
      </c>
      <c r="E51" s="78">
        <v>54.087200821222105</v>
      </c>
      <c r="F51" s="80">
        <v>10011</v>
      </c>
      <c r="G51" s="79">
        <v>10327</v>
      </c>
      <c r="H51" s="79">
        <v>10324</v>
      </c>
      <c r="I51" s="79">
        <v>9962</v>
      </c>
      <c r="J51" s="105">
        <v>9876</v>
      </c>
      <c r="K51" s="79">
        <v>135</v>
      </c>
      <c r="L51" s="81">
        <v>1.3669501822600243</v>
      </c>
    </row>
    <row r="52" spans="1:12" ht="15" customHeight="1" x14ac:dyDescent="0.2">
      <c r="A52" s="85"/>
      <c r="B52" s="84"/>
      <c r="C52" s="53" t="s">
        <v>101</v>
      </c>
      <c r="E52" s="78">
        <v>45.912799178777895</v>
      </c>
      <c r="F52" s="80">
        <v>8498</v>
      </c>
      <c r="G52" s="79">
        <v>8781</v>
      </c>
      <c r="H52" s="79">
        <v>8597</v>
      </c>
      <c r="I52" s="79">
        <v>8335</v>
      </c>
      <c r="J52" s="105">
        <v>8242</v>
      </c>
      <c r="K52" s="79">
        <v>256</v>
      </c>
      <c r="L52" s="81">
        <v>3.1060422227614657</v>
      </c>
    </row>
    <row r="53" spans="1:12" ht="15" customHeight="1" x14ac:dyDescent="0.2">
      <c r="A53" s="85"/>
      <c r="B53" s="84"/>
      <c r="C53" s="53" t="s">
        <v>184</v>
      </c>
      <c r="D53" s="53" t="s">
        <v>190</v>
      </c>
      <c r="E53" s="78">
        <v>18.196553028256524</v>
      </c>
      <c r="F53" s="80">
        <v>3368</v>
      </c>
      <c r="G53" s="79">
        <v>3811</v>
      </c>
      <c r="H53" s="79">
        <v>3839</v>
      </c>
      <c r="I53" s="79">
        <v>3077</v>
      </c>
      <c r="J53" s="105">
        <v>3307</v>
      </c>
      <c r="K53" s="79">
        <v>61</v>
      </c>
      <c r="L53" s="81">
        <v>1.8445721197459934</v>
      </c>
    </row>
    <row r="54" spans="1:12" ht="15" customHeight="1" x14ac:dyDescent="0.2">
      <c r="A54" s="85"/>
      <c r="B54" s="84"/>
      <c r="D54" s="216" t="s">
        <v>191</v>
      </c>
      <c r="E54" s="78">
        <v>51.48456057007126</v>
      </c>
      <c r="F54" s="80">
        <v>1734</v>
      </c>
      <c r="G54" s="79">
        <v>1972</v>
      </c>
      <c r="H54" s="79">
        <v>2000</v>
      </c>
      <c r="I54" s="79">
        <v>1595</v>
      </c>
      <c r="J54" s="105">
        <v>1698</v>
      </c>
      <c r="K54" s="79">
        <v>36</v>
      </c>
      <c r="L54" s="81">
        <v>2.1201413427561837</v>
      </c>
    </row>
    <row r="55" spans="1:12" ht="15" customHeight="1" x14ac:dyDescent="0.2">
      <c r="A55" s="85"/>
      <c r="B55" s="84"/>
      <c r="D55" s="216" t="s">
        <v>192</v>
      </c>
      <c r="E55" s="78">
        <v>48.51543942992874</v>
      </c>
      <c r="F55" s="80">
        <v>1634</v>
      </c>
      <c r="G55" s="79">
        <v>1839</v>
      </c>
      <c r="H55" s="79">
        <v>1839</v>
      </c>
      <c r="I55" s="79">
        <v>1482</v>
      </c>
      <c r="J55" s="105">
        <v>1609</v>
      </c>
      <c r="K55" s="79">
        <v>25</v>
      </c>
      <c r="L55" s="81">
        <v>1.5537600994406464</v>
      </c>
    </row>
    <row r="56" spans="1:12" ht="15" customHeight="1" x14ac:dyDescent="0.2">
      <c r="A56" s="85"/>
      <c r="B56" s="84" t="s">
        <v>193</v>
      </c>
      <c r="E56" s="78">
        <v>47.72541732430394</v>
      </c>
      <c r="F56" s="80">
        <v>61383</v>
      </c>
      <c r="G56" s="79">
        <v>61086</v>
      </c>
      <c r="H56" s="79">
        <v>61201</v>
      </c>
      <c r="I56" s="79">
        <v>61511</v>
      </c>
      <c r="J56" s="105">
        <v>61405</v>
      </c>
      <c r="K56" s="79">
        <v>-22</v>
      </c>
      <c r="L56" s="81">
        <v>-3.5827701327253478E-2</v>
      </c>
    </row>
    <row r="57" spans="1:12" ht="15" customHeight="1" x14ac:dyDescent="0.2">
      <c r="A57" s="85"/>
      <c r="B57" s="84"/>
      <c r="C57" s="53" t="s">
        <v>100</v>
      </c>
      <c r="E57" s="78">
        <v>46.881058273463339</v>
      </c>
      <c r="F57" s="80">
        <v>28777</v>
      </c>
      <c r="G57" s="79">
        <v>28513</v>
      </c>
      <c r="H57" s="79">
        <v>28639</v>
      </c>
      <c r="I57" s="79">
        <v>28764</v>
      </c>
      <c r="J57" s="105">
        <v>28801</v>
      </c>
      <c r="K57" s="79">
        <v>-24</v>
      </c>
      <c r="L57" s="81">
        <v>-8.3330439915280718E-2</v>
      </c>
    </row>
    <row r="58" spans="1:12" ht="15" customHeight="1" x14ac:dyDescent="0.2">
      <c r="A58" s="85"/>
      <c r="B58" s="84"/>
      <c r="C58" s="53" t="s">
        <v>101</v>
      </c>
      <c r="E58" s="78">
        <v>53.118941726536661</v>
      </c>
      <c r="F58" s="80">
        <v>32606</v>
      </c>
      <c r="G58" s="79">
        <v>32573</v>
      </c>
      <c r="H58" s="79">
        <v>32562</v>
      </c>
      <c r="I58" s="79">
        <v>32747</v>
      </c>
      <c r="J58" s="105">
        <v>32604</v>
      </c>
      <c r="K58" s="79">
        <v>2</v>
      </c>
      <c r="L58" s="81">
        <v>6.1342166605324504E-3</v>
      </c>
    </row>
    <row r="59" spans="1:12" ht="15" customHeight="1" x14ac:dyDescent="0.2">
      <c r="A59" s="85"/>
      <c r="B59" s="84"/>
      <c r="C59" s="53" t="s">
        <v>99</v>
      </c>
      <c r="D59" s="53" t="s">
        <v>194</v>
      </c>
      <c r="E59" s="78">
        <v>90.520176596125964</v>
      </c>
      <c r="F59" s="80">
        <v>55564</v>
      </c>
      <c r="G59" s="79">
        <v>55270</v>
      </c>
      <c r="H59" s="79">
        <v>55470</v>
      </c>
      <c r="I59" s="79">
        <v>55631</v>
      </c>
      <c r="J59" s="105">
        <v>55643</v>
      </c>
      <c r="K59" s="79">
        <v>-79</v>
      </c>
      <c r="L59" s="81">
        <v>-0.14197652894344301</v>
      </c>
    </row>
    <row r="60" spans="1:12" ht="15" customHeight="1" x14ac:dyDescent="0.2">
      <c r="A60" s="85"/>
      <c r="B60" s="84"/>
      <c r="D60" s="216" t="s">
        <v>195</v>
      </c>
      <c r="E60" s="78">
        <v>45.102944352458429</v>
      </c>
      <c r="F60" s="80">
        <v>25061</v>
      </c>
      <c r="G60" s="79">
        <v>24801</v>
      </c>
      <c r="H60" s="79">
        <v>24966</v>
      </c>
      <c r="I60" s="79">
        <v>25020</v>
      </c>
      <c r="J60" s="105">
        <v>25124</v>
      </c>
      <c r="K60" s="79">
        <v>-63</v>
      </c>
      <c r="L60" s="81">
        <v>-0.25075624900493554</v>
      </c>
    </row>
    <row r="61" spans="1:12" ht="15" customHeight="1" x14ac:dyDescent="0.2">
      <c r="A61" s="85"/>
      <c r="B61" s="84"/>
      <c r="D61" s="216" t="s">
        <v>196</v>
      </c>
      <c r="E61" s="78">
        <v>54.897055647541571</v>
      </c>
      <c r="F61" s="80">
        <v>30503</v>
      </c>
      <c r="G61" s="79">
        <v>30469</v>
      </c>
      <c r="H61" s="79">
        <v>30504</v>
      </c>
      <c r="I61" s="79">
        <v>30611</v>
      </c>
      <c r="J61" s="105">
        <v>30519</v>
      </c>
      <c r="K61" s="79">
        <v>-16</v>
      </c>
      <c r="L61" s="81">
        <v>-5.2426357351158297E-2</v>
      </c>
    </row>
    <row r="62" spans="1:12" ht="15" customHeight="1" x14ac:dyDescent="0.2">
      <c r="A62" s="85"/>
      <c r="B62" s="84"/>
      <c r="D62" s="53" t="s">
        <v>197</v>
      </c>
      <c r="E62" s="78">
        <v>9.4798234038740361</v>
      </c>
      <c r="F62" s="80">
        <v>5819</v>
      </c>
      <c r="G62" s="79">
        <v>5816</v>
      </c>
      <c r="H62" s="79">
        <v>5731</v>
      </c>
      <c r="I62" s="79">
        <v>5880</v>
      </c>
      <c r="J62" s="105">
        <v>5762</v>
      </c>
      <c r="K62" s="79">
        <v>57</v>
      </c>
      <c r="L62" s="81">
        <v>0.9892398472752516</v>
      </c>
    </row>
    <row r="63" spans="1:12" ht="15" customHeight="1" x14ac:dyDescent="0.2">
      <c r="A63" s="85"/>
      <c r="B63" s="84"/>
      <c r="D63" s="216" t="s">
        <v>195</v>
      </c>
      <c r="E63" s="78">
        <v>63.85976971988314</v>
      </c>
      <c r="F63" s="80">
        <v>3716</v>
      </c>
      <c r="G63" s="79">
        <v>3712</v>
      </c>
      <c r="H63" s="79">
        <v>3673</v>
      </c>
      <c r="I63" s="79">
        <v>3744</v>
      </c>
      <c r="J63" s="105">
        <v>3677</v>
      </c>
      <c r="K63" s="79">
        <v>39</v>
      </c>
      <c r="L63" s="81">
        <v>1.0606472667935818</v>
      </c>
    </row>
    <row r="64" spans="1:12" ht="15" customHeight="1" x14ac:dyDescent="0.2">
      <c r="A64" s="85"/>
      <c r="B64" s="84"/>
      <c r="D64" s="216" t="s">
        <v>196</v>
      </c>
      <c r="E64" s="78">
        <v>36.14023028011686</v>
      </c>
      <c r="F64" s="80">
        <v>2103</v>
      </c>
      <c r="G64" s="79">
        <v>2104</v>
      </c>
      <c r="H64" s="79">
        <v>2058</v>
      </c>
      <c r="I64" s="79">
        <v>2136</v>
      </c>
      <c r="J64" s="105">
        <v>2085</v>
      </c>
      <c r="K64" s="79">
        <v>18</v>
      </c>
      <c r="L64" s="81">
        <v>0.86330935251798557</v>
      </c>
    </row>
    <row r="65" spans="1:12" ht="15" customHeight="1" x14ac:dyDescent="0.2">
      <c r="A65" s="85"/>
      <c r="B65" s="84" t="s">
        <v>198</v>
      </c>
      <c r="E65" s="78">
        <v>30.255720472410335</v>
      </c>
      <c r="F65" s="80">
        <v>38914</v>
      </c>
      <c r="G65" s="79">
        <v>38492</v>
      </c>
      <c r="H65" s="79">
        <v>38061</v>
      </c>
      <c r="I65" s="79">
        <v>38025</v>
      </c>
      <c r="J65" s="105">
        <v>37424</v>
      </c>
      <c r="K65" s="79">
        <v>1490</v>
      </c>
      <c r="L65" s="81">
        <v>3.9814023086789225</v>
      </c>
    </row>
    <row r="66" spans="1:12" ht="15" customHeight="1" x14ac:dyDescent="0.2">
      <c r="A66" s="85"/>
      <c r="B66" s="84"/>
      <c r="C66" s="53" t="s">
        <v>100</v>
      </c>
      <c r="E66" s="78">
        <v>47.142416610988334</v>
      </c>
      <c r="F66" s="80">
        <v>18345</v>
      </c>
      <c r="G66" s="79">
        <v>18122</v>
      </c>
      <c r="H66" s="79">
        <v>17922</v>
      </c>
      <c r="I66" s="79">
        <v>17961</v>
      </c>
      <c r="J66" s="105">
        <v>17754</v>
      </c>
      <c r="K66" s="79">
        <v>591</v>
      </c>
      <c r="L66" s="81">
        <v>3.3288273065224736</v>
      </c>
    </row>
    <row r="67" spans="1:12" ht="15" customHeight="1" x14ac:dyDescent="0.2">
      <c r="A67" s="85"/>
      <c r="B67" s="84"/>
      <c r="C67" s="53" t="s">
        <v>101</v>
      </c>
      <c r="E67" s="78">
        <v>52.857583389011666</v>
      </c>
      <c r="F67" s="80">
        <v>20569</v>
      </c>
      <c r="G67" s="79">
        <v>20370</v>
      </c>
      <c r="H67" s="79">
        <v>20139</v>
      </c>
      <c r="I67" s="79">
        <v>20064</v>
      </c>
      <c r="J67" s="105">
        <v>19670</v>
      </c>
      <c r="K67" s="79">
        <v>899</v>
      </c>
      <c r="L67" s="81">
        <v>4.5704117946110827</v>
      </c>
    </row>
    <row r="68" spans="1:12" ht="15" customHeight="1" x14ac:dyDescent="0.2">
      <c r="A68" s="85"/>
      <c r="B68" s="84"/>
      <c r="C68" s="53" t="s">
        <v>99</v>
      </c>
      <c r="D68" s="53" t="s">
        <v>199</v>
      </c>
      <c r="E68" s="78">
        <v>24.245772729608881</v>
      </c>
      <c r="F68" s="80">
        <v>9435</v>
      </c>
      <c r="G68" s="79">
        <v>9278</v>
      </c>
      <c r="H68" s="79">
        <v>9096</v>
      </c>
      <c r="I68" s="79">
        <v>9001</v>
      </c>
      <c r="J68" s="105">
        <v>8709</v>
      </c>
      <c r="K68" s="79">
        <v>726</v>
      </c>
      <c r="L68" s="81">
        <v>8.3362039269720984</v>
      </c>
    </row>
    <row r="69" spans="1:12" ht="15" customHeight="1" x14ac:dyDescent="0.2">
      <c r="A69" s="85"/>
      <c r="B69" s="84"/>
      <c r="D69" s="216" t="s">
        <v>195</v>
      </c>
      <c r="E69" s="78">
        <v>45.596184419713829</v>
      </c>
      <c r="F69" s="80">
        <v>4302</v>
      </c>
      <c r="G69" s="79">
        <v>4209</v>
      </c>
      <c r="H69" s="79">
        <v>4115</v>
      </c>
      <c r="I69" s="79">
        <v>4124</v>
      </c>
      <c r="J69" s="105">
        <v>3999</v>
      </c>
      <c r="K69" s="79">
        <v>303</v>
      </c>
      <c r="L69" s="81">
        <v>7.5768942235558887</v>
      </c>
    </row>
    <row r="70" spans="1:12" ht="15" customHeight="1" x14ac:dyDescent="0.2">
      <c r="A70" s="85"/>
      <c r="B70" s="84"/>
      <c r="D70" s="216" t="s">
        <v>196</v>
      </c>
      <c r="E70" s="78">
        <v>54.403815580286171</v>
      </c>
      <c r="F70" s="80">
        <v>5133</v>
      </c>
      <c r="G70" s="79">
        <v>5069</v>
      </c>
      <c r="H70" s="79">
        <v>4981</v>
      </c>
      <c r="I70" s="79">
        <v>4877</v>
      </c>
      <c r="J70" s="105">
        <v>4710</v>
      </c>
      <c r="K70" s="79">
        <v>423</v>
      </c>
      <c r="L70" s="81">
        <v>8.9808917197452232</v>
      </c>
    </row>
    <row r="71" spans="1:12" ht="15" customHeight="1" x14ac:dyDescent="0.2">
      <c r="A71" s="85"/>
      <c r="B71" s="84"/>
      <c r="D71" s="53" t="s">
        <v>200</v>
      </c>
      <c r="E71" s="78">
        <v>63.887032944441586</v>
      </c>
      <c r="F71" s="80">
        <v>24861</v>
      </c>
      <c r="G71" s="79">
        <v>24640</v>
      </c>
      <c r="H71" s="79">
        <v>24426</v>
      </c>
      <c r="I71" s="79">
        <v>24486</v>
      </c>
      <c r="J71" s="105">
        <v>24225</v>
      </c>
      <c r="K71" s="79">
        <v>636</v>
      </c>
      <c r="L71" s="81">
        <v>2.6253869969040249</v>
      </c>
    </row>
    <row r="72" spans="1:12" ht="15" customHeight="1" x14ac:dyDescent="0.2">
      <c r="A72" s="85"/>
      <c r="B72" s="84"/>
      <c r="D72" s="216" t="s">
        <v>195</v>
      </c>
      <c r="E72" s="78">
        <v>46.759985519488353</v>
      </c>
      <c r="F72" s="80">
        <v>11625</v>
      </c>
      <c r="G72" s="79">
        <v>11490</v>
      </c>
      <c r="H72" s="79">
        <v>11397</v>
      </c>
      <c r="I72" s="79">
        <v>11432</v>
      </c>
      <c r="J72" s="105">
        <v>11364</v>
      </c>
      <c r="K72" s="79">
        <v>261</v>
      </c>
      <c r="L72" s="81">
        <v>2.2967265047518479</v>
      </c>
    </row>
    <row r="73" spans="1:12" ht="15" customHeight="1" x14ac:dyDescent="0.2">
      <c r="A73" s="85"/>
      <c r="B73" s="84"/>
      <c r="D73" s="216" t="s">
        <v>196</v>
      </c>
      <c r="E73" s="78">
        <v>53.240014480511647</v>
      </c>
      <c r="F73" s="80">
        <v>13236</v>
      </c>
      <c r="G73" s="79">
        <v>13150</v>
      </c>
      <c r="H73" s="79">
        <v>13029</v>
      </c>
      <c r="I73" s="79">
        <v>13054</v>
      </c>
      <c r="J73" s="105">
        <v>12861</v>
      </c>
      <c r="K73" s="79">
        <v>375</v>
      </c>
      <c r="L73" s="81">
        <v>2.9157919290879404</v>
      </c>
    </row>
    <row r="74" spans="1:12" ht="15" customHeight="1" x14ac:dyDescent="0.2">
      <c r="A74" s="85"/>
      <c r="B74" s="84"/>
      <c r="D74" s="53" t="s">
        <v>201</v>
      </c>
      <c r="E74" s="78">
        <v>11.86719432594953</v>
      </c>
      <c r="F74" s="80">
        <v>4618</v>
      </c>
      <c r="G74" s="79">
        <v>4574</v>
      </c>
      <c r="H74" s="79">
        <v>4539</v>
      </c>
      <c r="I74" s="79">
        <v>4538</v>
      </c>
      <c r="J74" s="105">
        <v>4490</v>
      </c>
      <c r="K74" s="79">
        <v>128</v>
      </c>
      <c r="L74" s="81">
        <v>2.8507795100222717</v>
      </c>
    </row>
    <row r="75" spans="1:12" ht="15" customHeight="1" x14ac:dyDescent="0.2">
      <c r="A75" s="85"/>
      <c r="B75" s="84"/>
      <c r="D75" s="216" t="s">
        <v>195</v>
      </c>
      <c r="E75" s="78">
        <v>52.360329146816802</v>
      </c>
      <c r="F75" s="80">
        <v>2418</v>
      </c>
      <c r="G75" s="79">
        <v>2423</v>
      </c>
      <c r="H75" s="79">
        <v>2410</v>
      </c>
      <c r="I75" s="79">
        <v>2405</v>
      </c>
      <c r="J75" s="105">
        <v>2391</v>
      </c>
      <c r="K75" s="79">
        <v>27</v>
      </c>
      <c r="L75" s="81">
        <v>1.1292346298619824</v>
      </c>
    </row>
    <row r="76" spans="1:12" ht="15" customHeight="1" x14ac:dyDescent="0.2">
      <c r="A76" s="85"/>
      <c r="B76" s="84"/>
      <c r="D76" s="216" t="s">
        <v>196</v>
      </c>
      <c r="E76" s="78">
        <v>47.639670853183198</v>
      </c>
      <c r="F76" s="80">
        <v>2200</v>
      </c>
      <c r="G76" s="79">
        <v>2151</v>
      </c>
      <c r="H76" s="79">
        <v>2129</v>
      </c>
      <c r="I76" s="79">
        <v>2133</v>
      </c>
      <c r="J76" s="105">
        <v>2099</v>
      </c>
      <c r="K76" s="79">
        <v>101</v>
      </c>
      <c r="L76" s="81">
        <v>4.811815150071463</v>
      </c>
    </row>
    <row r="77" spans="1:12" ht="15" customHeight="1" x14ac:dyDescent="0.2">
      <c r="A77" s="85"/>
      <c r="B77" s="84" t="s">
        <v>202</v>
      </c>
      <c r="E77" s="78">
        <v>7.6280740493091894</v>
      </c>
      <c r="F77" s="80">
        <v>9811</v>
      </c>
      <c r="G77" s="79">
        <v>10180</v>
      </c>
      <c r="H77" s="79">
        <v>10287</v>
      </c>
      <c r="I77" s="79">
        <v>9922</v>
      </c>
      <c r="J77" s="105">
        <v>9855</v>
      </c>
      <c r="K77" s="79">
        <v>-44</v>
      </c>
      <c r="L77" s="81">
        <v>-0.44647387113140535</v>
      </c>
    </row>
    <row r="78" spans="1:12" ht="15" customHeight="1" x14ac:dyDescent="0.2">
      <c r="A78" s="85"/>
      <c r="B78" s="84"/>
      <c r="C78" s="53" t="s">
        <v>100</v>
      </c>
      <c r="E78" s="78">
        <v>55.641626745489759</v>
      </c>
      <c r="F78" s="80">
        <v>5459</v>
      </c>
      <c r="G78" s="79">
        <v>5645</v>
      </c>
      <c r="H78" s="79">
        <v>5749</v>
      </c>
      <c r="I78" s="79">
        <v>5589</v>
      </c>
      <c r="J78" s="105">
        <v>5605</v>
      </c>
      <c r="K78" s="79">
        <v>-146</v>
      </c>
      <c r="L78" s="81">
        <v>-2.6048171275646745</v>
      </c>
    </row>
    <row r="79" spans="1:12" ht="15" customHeight="1" x14ac:dyDescent="0.2">
      <c r="A79" s="88"/>
      <c r="B79" s="89"/>
      <c r="C79" s="131" t="s">
        <v>101</v>
      </c>
      <c r="D79" s="131"/>
      <c r="E79" s="90">
        <v>44.358373254510241</v>
      </c>
      <c r="F79" s="108">
        <v>4352</v>
      </c>
      <c r="G79" s="109">
        <v>4535</v>
      </c>
      <c r="H79" s="109">
        <v>4538</v>
      </c>
      <c r="I79" s="109">
        <v>4333</v>
      </c>
      <c r="J79" s="110">
        <v>4250</v>
      </c>
      <c r="K79" s="109">
        <v>102</v>
      </c>
      <c r="L79" s="111">
        <v>2.4</v>
      </c>
    </row>
    <row r="80" spans="1:12" s="113" customFormat="1" ht="11.25" customHeight="1" x14ac:dyDescent="0.15">
      <c r="L80" s="114" t="s">
        <v>37</v>
      </c>
    </row>
    <row r="81" spans="1:12" s="86" customFormat="1" ht="12.75" customHeight="1" x14ac:dyDescent="0.2">
      <c r="A81" s="113" t="s">
        <v>203</v>
      </c>
    </row>
    <row r="82" spans="1:12" s="86" customFormat="1" ht="12.75" customHeight="1" x14ac:dyDescent="0.2">
      <c r="A82" s="113" t="s">
        <v>204</v>
      </c>
      <c r="B82" s="226"/>
      <c r="C82" s="226"/>
      <c r="D82" s="226"/>
      <c r="E82" s="226"/>
      <c r="F82" s="226"/>
      <c r="G82" s="226"/>
      <c r="H82" s="226"/>
      <c r="I82" s="226"/>
      <c r="J82" s="226"/>
      <c r="K82" s="226"/>
      <c r="L82" s="226"/>
    </row>
    <row r="83" spans="1:12" s="86" customFormat="1" ht="12.75" customHeight="1" x14ac:dyDescent="0.2">
      <c r="A83" s="113" t="s">
        <v>205</v>
      </c>
    </row>
    <row r="84" spans="1:12" s="86" customFormat="1" ht="12.75" customHeight="1" x14ac:dyDescent="0.2">
      <c r="A84" s="113" t="s">
        <v>206</v>
      </c>
    </row>
    <row r="85" spans="1:12" s="86" customFormat="1" ht="21" customHeight="1" x14ac:dyDescent="0.2">
      <c r="A85" s="116" t="s">
        <v>117</v>
      </c>
      <c r="B85" s="116"/>
      <c r="C85" s="116"/>
      <c r="D85" s="116"/>
      <c r="E85" s="116"/>
      <c r="F85" s="116"/>
      <c r="G85" s="116"/>
      <c r="H85" s="116"/>
      <c r="I85" s="116"/>
      <c r="J85" s="116"/>
      <c r="K85" s="116"/>
      <c r="L85" s="116"/>
    </row>
    <row r="86" spans="1:12" s="113" customFormat="1" ht="12.75" customHeight="1" x14ac:dyDescent="0.15">
      <c r="A86" s="116" t="s">
        <v>207</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6688-B940-4197-B96D-891BD56B2B30}">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40</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208</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209</v>
      </c>
      <c r="B7" s="52"/>
      <c r="C7" s="47" t="s">
        <v>88</v>
      </c>
      <c r="D7" s="48" t="s">
        <v>175</v>
      </c>
      <c r="E7" s="49"/>
      <c r="F7" s="49"/>
      <c r="G7" s="49"/>
      <c r="H7" s="50"/>
      <c r="I7" s="51" t="s">
        <v>176</v>
      </c>
      <c r="J7" s="52"/>
      <c r="K7" s="53"/>
      <c r="L7" s="53"/>
      <c r="M7" s="53"/>
      <c r="N7" s="53"/>
      <c r="O7" s="53"/>
    </row>
    <row r="8" spans="1:15" ht="21.75" customHeight="1" x14ac:dyDescent="0.2">
      <c r="A8" s="229"/>
      <c r="B8" s="230"/>
      <c r="C8" s="56"/>
      <c r="D8" s="57" t="s">
        <v>91</v>
      </c>
      <c r="E8" s="57" t="s">
        <v>92</v>
      </c>
      <c r="F8" s="57" t="s">
        <v>93</v>
      </c>
      <c r="G8" s="57" t="s">
        <v>94</v>
      </c>
      <c r="H8" s="57" t="s">
        <v>95</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98</v>
      </c>
      <c r="B11" s="234"/>
      <c r="C11" s="78">
        <v>100</v>
      </c>
      <c r="D11" s="80">
        <v>128617</v>
      </c>
      <c r="E11" s="79">
        <v>128866</v>
      </c>
      <c r="F11" s="79">
        <v>128470</v>
      </c>
      <c r="G11" s="79">
        <v>127755</v>
      </c>
      <c r="H11" s="105">
        <v>126802</v>
      </c>
      <c r="I11" s="80">
        <v>1815</v>
      </c>
      <c r="J11" s="81">
        <v>1.4313654358764056</v>
      </c>
    </row>
    <row r="12" spans="1:15" ht="24.95" customHeight="1" x14ac:dyDescent="0.2">
      <c r="A12" s="158" t="s">
        <v>126</v>
      </c>
      <c r="B12" s="159" t="s">
        <v>127</v>
      </c>
      <c r="C12" s="78">
        <v>6.7642691090602336E-2</v>
      </c>
      <c r="D12" s="80">
        <v>87</v>
      </c>
      <c r="E12" s="79">
        <v>63</v>
      </c>
      <c r="F12" s="79">
        <v>102</v>
      </c>
      <c r="G12" s="79">
        <v>123</v>
      </c>
      <c r="H12" s="105">
        <v>83</v>
      </c>
      <c r="I12" s="80">
        <v>4</v>
      </c>
      <c r="J12" s="81">
        <v>4.8192771084337354</v>
      </c>
    </row>
    <row r="13" spans="1:15" ht="24.95" customHeight="1" x14ac:dyDescent="0.2">
      <c r="A13" s="158" t="s">
        <v>128</v>
      </c>
      <c r="B13" s="164" t="s">
        <v>210</v>
      </c>
      <c r="C13" s="78">
        <v>1.4026139623844438</v>
      </c>
      <c r="D13" s="80">
        <v>1804</v>
      </c>
      <c r="E13" s="79">
        <v>1799</v>
      </c>
      <c r="F13" s="79">
        <v>1774</v>
      </c>
      <c r="G13" s="79">
        <v>1742</v>
      </c>
      <c r="H13" s="105">
        <v>1734</v>
      </c>
      <c r="I13" s="80">
        <v>70</v>
      </c>
      <c r="J13" s="81">
        <v>4.0369088811995386</v>
      </c>
    </row>
    <row r="14" spans="1:15" s="180" customFormat="1" ht="24" customHeight="1" x14ac:dyDescent="0.2">
      <c r="A14" s="158" t="s">
        <v>211</v>
      </c>
      <c r="B14" s="164" t="s">
        <v>131</v>
      </c>
      <c r="C14" s="78">
        <v>7.4095959321085081</v>
      </c>
      <c r="D14" s="80">
        <v>9530</v>
      </c>
      <c r="E14" s="79">
        <v>9746</v>
      </c>
      <c r="F14" s="79">
        <v>9752</v>
      </c>
      <c r="G14" s="79">
        <v>9650</v>
      </c>
      <c r="H14" s="105">
        <v>9711</v>
      </c>
      <c r="I14" s="80">
        <v>-181</v>
      </c>
      <c r="J14" s="81">
        <v>-1.863865719287406</v>
      </c>
      <c r="K14" s="53"/>
      <c r="L14" s="53"/>
      <c r="M14" s="53"/>
      <c r="N14" s="53"/>
      <c r="O14" s="53"/>
    </row>
    <row r="15" spans="1:15" ht="24.75" customHeight="1" x14ac:dyDescent="0.2">
      <c r="A15" s="158" t="s">
        <v>212</v>
      </c>
      <c r="B15" s="164" t="s">
        <v>213</v>
      </c>
      <c r="C15" s="78">
        <v>1.2572210516494708</v>
      </c>
      <c r="D15" s="80">
        <v>1617</v>
      </c>
      <c r="E15" s="79">
        <v>1738</v>
      </c>
      <c r="F15" s="79">
        <v>1721</v>
      </c>
      <c r="G15" s="79">
        <v>1679</v>
      </c>
      <c r="H15" s="105">
        <v>1675</v>
      </c>
      <c r="I15" s="80">
        <v>-58</v>
      </c>
      <c r="J15" s="81">
        <v>-3.4626865671641789</v>
      </c>
    </row>
    <row r="16" spans="1:15" s="180" customFormat="1" ht="24.95" customHeight="1" x14ac:dyDescent="0.2">
      <c r="A16" s="158" t="s">
        <v>214</v>
      </c>
      <c r="B16" s="164" t="s">
        <v>135</v>
      </c>
      <c r="C16" s="78">
        <v>2.2524238630974134</v>
      </c>
      <c r="D16" s="80">
        <v>2897</v>
      </c>
      <c r="E16" s="79">
        <v>2953</v>
      </c>
      <c r="F16" s="79">
        <v>2983</v>
      </c>
      <c r="G16" s="79">
        <v>2988</v>
      </c>
      <c r="H16" s="105">
        <v>3007</v>
      </c>
      <c r="I16" s="80">
        <v>-110</v>
      </c>
      <c r="J16" s="81">
        <v>-3.6581310276022614</v>
      </c>
      <c r="K16" s="53"/>
      <c r="L16" s="53"/>
      <c r="M16" s="53"/>
      <c r="N16" s="53"/>
      <c r="O16" s="53"/>
    </row>
    <row r="17" spans="1:15" ht="24.95" customHeight="1" x14ac:dyDescent="0.2">
      <c r="A17" s="158" t="s">
        <v>215</v>
      </c>
      <c r="B17" s="164" t="s">
        <v>216</v>
      </c>
      <c r="C17" s="78">
        <v>3.8999510173616239</v>
      </c>
      <c r="D17" s="80">
        <v>5016</v>
      </c>
      <c r="E17" s="79">
        <v>5055</v>
      </c>
      <c r="F17" s="79">
        <v>5048</v>
      </c>
      <c r="G17" s="79">
        <v>4983</v>
      </c>
      <c r="H17" s="105">
        <v>5029</v>
      </c>
      <c r="I17" s="80">
        <v>-13</v>
      </c>
      <c r="J17" s="81">
        <v>-0.25850069596341219</v>
      </c>
    </row>
    <row r="18" spans="1:15" s="180" customFormat="1" ht="24.95" customHeight="1" x14ac:dyDescent="0.2">
      <c r="A18" s="167" t="s">
        <v>138</v>
      </c>
      <c r="B18" s="168" t="s">
        <v>139</v>
      </c>
      <c r="C18" s="78">
        <v>2.6085198690686302</v>
      </c>
      <c r="D18" s="80">
        <v>3355</v>
      </c>
      <c r="E18" s="79">
        <v>3390</v>
      </c>
      <c r="F18" s="79">
        <v>3466</v>
      </c>
      <c r="G18" s="79">
        <v>3518</v>
      </c>
      <c r="H18" s="105">
        <v>3701</v>
      </c>
      <c r="I18" s="80">
        <v>-346</v>
      </c>
      <c r="J18" s="81">
        <v>-9.3488246419886512</v>
      </c>
      <c r="K18" s="53"/>
      <c r="L18" s="53"/>
      <c r="M18" s="53"/>
      <c r="N18" s="53"/>
      <c r="O18" s="53"/>
    </row>
    <row r="19" spans="1:15" ht="24.95" customHeight="1" x14ac:dyDescent="0.2">
      <c r="A19" s="158" t="s">
        <v>140</v>
      </c>
      <c r="B19" s="164" t="s">
        <v>141</v>
      </c>
      <c r="C19" s="78">
        <v>8.9793728667283492</v>
      </c>
      <c r="D19" s="80">
        <v>11549</v>
      </c>
      <c r="E19" s="79">
        <v>11781</v>
      </c>
      <c r="F19" s="79">
        <v>11844</v>
      </c>
      <c r="G19" s="79">
        <v>11713</v>
      </c>
      <c r="H19" s="105">
        <v>11784</v>
      </c>
      <c r="I19" s="80">
        <v>-235</v>
      </c>
      <c r="J19" s="81">
        <v>-1.9942294636795654</v>
      </c>
    </row>
    <row r="20" spans="1:15" s="180" customFormat="1" ht="24.95" customHeight="1" x14ac:dyDescent="0.2">
      <c r="A20" s="158" t="s">
        <v>142</v>
      </c>
      <c r="B20" s="164" t="s">
        <v>143</v>
      </c>
      <c r="C20" s="78">
        <v>5.9385617764370187</v>
      </c>
      <c r="D20" s="80">
        <v>7638</v>
      </c>
      <c r="E20" s="79">
        <v>7289</v>
      </c>
      <c r="F20" s="79">
        <v>7278</v>
      </c>
      <c r="G20" s="79">
        <v>7196</v>
      </c>
      <c r="H20" s="105">
        <v>7224</v>
      </c>
      <c r="I20" s="80">
        <v>414</v>
      </c>
      <c r="J20" s="81">
        <v>5.7308970099667773</v>
      </c>
      <c r="K20" s="53"/>
      <c r="L20" s="53"/>
      <c r="M20" s="53"/>
      <c r="N20" s="53"/>
      <c r="O20" s="53"/>
    </row>
    <row r="21" spans="1:15" ht="24.95" customHeight="1" x14ac:dyDescent="0.2">
      <c r="A21" s="167" t="s">
        <v>144</v>
      </c>
      <c r="B21" s="168" t="s">
        <v>145</v>
      </c>
      <c r="C21" s="78">
        <v>3.0656911605775288</v>
      </c>
      <c r="D21" s="80">
        <v>3943</v>
      </c>
      <c r="E21" s="79">
        <v>3895</v>
      </c>
      <c r="F21" s="79">
        <v>3992</v>
      </c>
      <c r="G21" s="79">
        <v>3990</v>
      </c>
      <c r="H21" s="105">
        <v>3825</v>
      </c>
      <c r="I21" s="80">
        <v>118</v>
      </c>
      <c r="J21" s="81">
        <v>3.0849673202614381</v>
      </c>
    </row>
    <row r="22" spans="1:15" ht="24.95" customHeight="1" x14ac:dyDescent="0.2">
      <c r="A22" s="167" t="s">
        <v>146</v>
      </c>
      <c r="B22" s="164" t="s">
        <v>147</v>
      </c>
      <c r="C22" s="78">
        <v>9.4474291889874582</v>
      </c>
      <c r="D22" s="80">
        <v>12151</v>
      </c>
      <c r="E22" s="79">
        <v>12057</v>
      </c>
      <c r="F22" s="79">
        <v>12190</v>
      </c>
      <c r="G22" s="79">
        <v>12429</v>
      </c>
      <c r="H22" s="105">
        <v>12520</v>
      </c>
      <c r="I22" s="80">
        <v>-369</v>
      </c>
      <c r="J22" s="81">
        <v>-2.9472843450479234</v>
      </c>
    </row>
    <row r="23" spans="1:15" ht="24.95" customHeight="1" x14ac:dyDescent="0.2">
      <c r="A23" s="158" t="s">
        <v>148</v>
      </c>
      <c r="B23" s="164" t="s">
        <v>149</v>
      </c>
      <c r="C23" s="78">
        <v>4.5281727920881378</v>
      </c>
      <c r="D23" s="80">
        <v>5824</v>
      </c>
      <c r="E23" s="79">
        <v>5816</v>
      </c>
      <c r="F23" s="79">
        <v>5578</v>
      </c>
      <c r="G23" s="79">
        <v>6176</v>
      </c>
      <c r="H23" s="105">
        <v>5610</v>
      </c>
      <c r="I23" s="80">
        <v>214</v>
      </c>
      <c r="J23" s="81">
        <v>3.8146167557932262</v>
      </c>
    </row>
    <row r="24" spans="1:15" ht="24.95" customHeight="1" x14ac:dyDescent="0.2">
      <c r="A24" s="158" t="s">
        <v>150</v>
      </c>
      <c r="B24" s="164" t="s">
        <v>217</v>
      </c>
      <c r="C24" s="78">
        <v>10.430969467488746</v>
      </c>
      <c r="D24" s="80">
        <v>13416</v>
      </c>
      <c r="E24" s="79">
        <v>13072</v>
      </c>
      <c r="F24" s="79">
        <v>13143</v>
      </c>
      <c r="G24" s="79">
        <v>13171</v>
      </c>
      <c r="H24" s="105">
        <v>12914</v>
      </c>
      <c r="I24" s="80">
        <v>502</v>
      </c>
      <c r="J24" s="81">
        <v>3.8872541427907699</v>
      </c>
    </row>
    <row r="25" spans="1:15" ht="24.95" customHeight="1" x14ac:dyDescent="0.2">
      <c r="A25" s="158" t="s">
        <v>152</v>
      </c>
      <c r="B25" s="171" t="s">
        <v>218</v>
      </c>
      <c r="C25" s="78">
        <v>5.4969405288569941</v>
      </c>
      <c r="D25" s="80">
        <v>7070</v>
      </c>
      <c r="E25" s="79">
        <v>7779</v>
      </c>
      <c r="F25" s="79">
        <v>7762</v>
      </c>
      <c r="G25" s="79">
        <v>7159</v>
      </c>
      <c r="H25" s="105">
        <v>6921</v>
      </c>
      <c r="I25" s="80">
        <v>149</v>
      </c>
      <c r="J25" s="81">
        <v>2.1528680826470161</v>
      </c>
    </row>
    <row r="26" spans="1:15" ht="24.95" customHeight="1" x14ac:dyDescent="0.2">
      <c r="A26" s="158" t="s">
        <v>219</v>
      </c>
      <c r="B26" s="171" t="s">
        <v>155</v>
      </c>
      <c r="C26" s="78">
        <v>3.0548061298273166</v>
      </c>
      <c r="D26" s="80">
        <v>3929</v>
      </c>
      <c r="E26" s="79">
        <v>4238</v>
      </c>
      <c r="F26" s="79">
        <v>4143</v>
      </c>
      <c r="G26" s="79">
        <v>4034</v>
      </c>
      <c r="H26" s="105">
        <v>3812</v>
      </c>
      <c r="I26" s="80">
        <v>117</v>
      </c>
      <c r="J26" s="81">
        <v>3.069254984260231</v>
      </c>
    </row>
    <row r="27" spans="1:15" ht="24.95" customHeight="1" x14ac:dyDescent="0.2">
      <c r="A27" s="167">
        <v>782.78300000000002</v>
      </c>
      <c r="B27" s="170" t="s">
        <v>156</v>
      </c>
      <c r="C27" s="78">
        <v>2.4421343990296771</v>
      </c>
      <c r="D27" s="80">
        <v>3141</v>
      </c>
      <c r="E27" s="79">
        <v>3541</v>
      </c>
      <c r="F27" s="79">
        <v>3619</v>
      </c>
      <c r="G27" s="79">
        <v>3125</v>
      </c>
      <c r="H27" s="105">
        <v>3109</v>
      </c>
      <c r="I27" s="80">
        <v>32</v>
      </c>
      <c r="J27" s="81">
        <v>1.0292698616918623</v>
      </c>
    </row>
    <row r="28" spans="1:15" ht="24.95" customHeight="1" x14ac:dyDescent="0.2">
      <c r="A28" s="158" t="s">
        <v>157</v>
      </c>
      <c r="B28" s="164" t="s">
        <v>220</v>
      </c>
      <c r="C28" s="78">
        <v>7.9833925530839629</v>
      </c>
      <c r="D28" s="80">
        <v>10268</v>
      </c>
      <c r="E28" s="79">
        <v>10316</v>
      </c>
      <c r="F28" s="79">
        <v>10265</v>
      </c>
      <c r="G28" s="79">
        <v>10006</v>
      </c>
      <c r="H28" s="105">
        <v>10022</v>
      </c>
      <c r="I28" s="80">
        <v>246</v>
      </c>
      <c r="J28" s="81">
        <v>2.4545998802634204</v>
      </c>
    </row>
    <row r="29" spans="1:15" ht="24.95" customHeight="1" x14ac:dyDescent="0.2">
      <c r="A29" s="158" t="s">
        <v>159</v>
      </c>
      <c r="B29" s="164" t="s">
        <v>160</v>
      </c>
      <c r="C29" s="78">
        <v>7.3131856597494886</v>
      </c>
      <c r="D29" s="80">
        <v>9406</v>
      </c>
      <c r="E29" s="79">
        <v>9171</v>
      </c>
      <c r="F29" s="79">
        <v>8943</v>
      </c>
      <c r="G29" s="79">
        <v>8860</v>
      </c>
      <c r="H29" s="105">
        <v>8759</v>
      </c>
      <c r="I29" s="80">
        <v>647</v>
      </c>
      <c r="J29" s="81">
        <v>7.3866879780796895</v>
      </c>
    </row>
    <row r="30" spans="1:15" ht="24.95" customHeight="1" x14ac:dyDescent="0.2">
      <c r="A30" s="158">
        <v>86</v>
      </c>
      <c r="B30" s="164" t="s">
        <v>161</v>
      </c>
      <c r="C30" s="78">
        <v>12.169464378736871</v>
      </c>
      <c r="D30" s="80">
        <v>15652</v>
      </c>
      <c r="E30" s="79">
        <v>15760</v>
      </c>
      <c r="F30" s="79">
        <v>15555</v>
      </c>
      <c r="G30" s="79">
        <v>15343</v>
      </c>
      <c r="H30" s="105">
        <v>15358</v>
      </c>
      <c r="I30" s="80">
        <v>294</v>
      </c>
      <c r="J30" s="81">
        <v>1.9143117593436645</v>
      </c>
    </row>
    <row r="31" spans="1:15" ht="24.95" customHeight="1" x14ac:dyDescent="0.2">
      <c r="A31" s="158">
        <v>87.88</v>
      </c>
      <c r="B31" s="171" t="s">
        <v>162</v>
      </c>
      <c r="C31" s="78">
        <v>5.9012416710077202</v>
      </c>
      <c r="D31" s="80">
        <v>7590</v>
      </c>
      <c r="E31" s="79">
        <v>7604</v>
      </c>
      <c r="F31" s="79">
        <v>7555</v>
      </c>
      <c r="G31" s="79">
        <v>7505</v>
      </c>
      <c r="H31" s="105">
        <v>7554</v>
      </c>
      <c r="I31" s="80">
        <v>36</v>
      </c>
      <c r="J31" s="81">
        <v>0.47656870532168388</v>
      </c>
    </row>
    <row r="32" spans="1:15" ht="24.95" customHeight="1" x14ac:dyDescent="0.2">
      <c r="A32" s="158" t="s">
        <v>163</v>
      </c>
      <c r="B32" s="164" t="s">
        <v>164</v>
      </c>
      <c r="C32" s="78">
        <v>7.2572055016055419</v>
      </c>
      <c r="D32" s="80">
        <v>9334</v>
      </c>
      <c r="E32" s="79">
        <v>9328</v>
      </c>
      <c r="F32" s="79">
        <v>9271</v>
      </c>
      <c r="G32" s="79">
        <v>9174</v>
      </c>
      <c r="H32" s="105">
        <v>9082</v>
      </c>
      <c r="I32" s="80">
        <v>252</v>
      </c>
      <c r="J32" s="81">
        <v>2.7747192248403434</v>
      </c>
    </row>
    <row r="33" spans="1:10" ht="24.95" customHeight="1" x14ac:dyDescent="0.2">
      <c r="A33" s="158"/>
      <c r="B33" s="235"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s="157" customFormat="1" ht="24.95" customHeight="1" x14ac:dyDescent="0.2">
      <c r="A35" s="237" t="s">
        <v>126</v>
      </c>
      <c r="B35" s="238" t="s">
        <v>127</v>
      </c>
      <c r="C35" s="78">
        <v>6.7642691090602336E-2</v>
      </c>
      <c r="D35" s="80">
        <v>87</v>
      </c>
      <c r="E35" s="79">
        <v>63</v>
      </c>
      <c r="F35" s="79">
        <v>102</v>
      </c>
      <c r="G35" s="79">
        <v>123</v>
      </c>
      <c r="H35" s="105">
        <v>83</v>
      </c>
      <c r="I35" s="80">
        <v>4</v>
      </c>
      <c r="J35" s="81">
        <v>4.8192771084337354</v>
      </c>
    </row>
    <row r="36" spans="1:10" ht="24.95" customHeight="1" x14ac:dyDescent="0.2">
      <c r="A36" s="239" t="s">
        <v>167</v>
      </c>
      <c r="B36" s="240" t="s">
        <v>168</v>
      </c>
      <c r="C36" s="78">
        <v>11.420729763561582</v>
      </c>
      <c r="D36" s="80">
        <v>14689</v>
      </c>
      <c r="E36" s="79">
        <v>14935</v>
      </c>
      <c r="F36" s="79">
        <v>14992</v>
      </c>
      <c r="G36" s="79">
        <v>14910</v>
      </c>
      <c r="H36" s="105">
        <v>15146</v>
      </c>
      <c r="I36" s="80">
        <v>-457</v>
      </c>
      <c r="J36" s="81">
        <v>-3.0172982965799551</v>
      </c>
    </row>
    <row r="37" spans="1:10" ht="24.95" customHeight="1" x14ac:dyDescent="0.2">
      <c r="A37" s="241" t="s">
        <v>169</v>
      </c>
      <c r="B37" s="242" t="s">
        <v>170</v>
      </c>
      <c r="C37" s="90">
        <v>88.511627545347821</v>
      </c>
      <c r="D37" s="108">
        <v>113841</v>
      </c>
      <c r="E37" s="109">
        <v>113868</v>
      </c>
      <c r="F37" s="109">
        <v>113376</v>
      </c>
      <c r="G37" s="109">
        <v>112722</v>
      </c>
      <c r="H37" s="110">
        <v>111573</v>
      </c>
      <c r="I37" s="108">
        <v>2268</v>
      </c>
      <c r="J37" s="111">
        <v>2.0327498588368154</v>
      </c>
    </row>
    <row r="38" spans="1:10" s="113" customFormat="1" ht="11.25" customHeight="1" x14ac:dyDescent="0.15">
      <c r="J38" s="114" t="s">
        <v>37</v>
      </c>
    </row>
    <row r="39" spans="1:10" s="113" customFormat="1" ht="12.75" customHeight="1" x14ac:dyDescent="0.15">
      <c r="A39" s="113" t="s">
        <v>116</v>
      </c>
    </row>
    <row r="40" spans="1:10" s="86" customFormat="1" ht="30.6" customHeight="1" x14ac:dyDescent="0.2">
      <c r="A40" s="116" t="s">
        <v>221</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7736-1B71-425E-AA7A-630B41A8840B}">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40</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222</v>
      </c>
      <c r="B3" s="38"/>
      <c r="C3" s="38"/>
      <c r="D3" s="38"/>
      <c r="E3" s="38"/>
      <c r="F3" s="38"/>
      <c r="G3" s="38"/>
      <c r="H3" s="38"/>
      <c r="I3" s="38"/>
      <c r="J3" s="38"/>
      <c r="K3" s="38"/>
    </row>
    <row r="4" spans="1:255" s="39" customFormat="1" ht="12" customHeight="1" x14ac:dyDescent="0.2">
      <c r="A4" s="40" t="s">
        <v>86</v>
      </c>
      <c r="B4" s="40"/>
      <c r="C4" s="40"/>
      <c r="D4" s="40"/>
      <c r="E4" s="40"/>
      <c r="F4" s="40"/>
      <c r="G4" s="40"/>
      <c r="H4" s="40"/>
      <c r="I4" s="40"/>
      <c r="J4" s="40"/>
      <c r="K4" s="40"/>
    </row>
    <row r="5" spans="1:255" s="39" customFormat="1" ht="12" customHeight="1" x14ac:dyDescent="0.2">
      <c r="A5" s="41" t="s">
        <v>42</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223</v>
      </c>
      <c r="B7" s="46"/>
      <c r="C7" s="46"/>
      <c r="D7" s="47" t="s">
        <v>88</v>
      </c>
      <c r="E7" s="48" t="s">
        <v>175</v>
      </c>
      <c r="F7" s="49"/>
      <c r="G7" s="49"/>
      <c r="H7" s="49"/>
      <c r="I7" s="50"/>
      <c r="J7" s="51" t="s">
        <v>176</v>
      </c>
      <c r="K7" s="52"/>
      <c r="L7" s="53"/>
      <c r="M7" s="53"/>
      <c r="N7" s="53"/>
    </row>
    <row r="8" spans="1:255" ht="21.75" customHeight="1" x14ac:dyDescent="0.2">
      <c r="A8" s="54"/>
      <c r="B8" s="55"/>
      <c r="C8" s="55"/>
      <c r="D8" s="56"/>
      <c r="E8" s="57" t="s">
        <v>91</v>
      </c>
      <c r="F8" s="57" t="s">
        <v>92</v>
      </c>
      <c r="G8" s="57" t="s">
        <v>93</v>
      </c>
      <c r="H8" s="57" t="s">
        <v>94</v>
      </c>
      <c r="I8" s="57" t="s">
        <v>95</v>
      </c>
      <c r="J8" s="58"/>
      <c r="K8" s="59"/>
    </row>
    <row r="9" spans="1:255" ht="12" customHeight="1" x14ac:dyDescent="0.2">
      <c r="A9" s="54"/>
      <c r="B9" s="55"/>
      <c r="C9" s="55"/>
      <c r="D9" s="56"/>
      <c r="E9" s="60"/>
      <c r="F9" s="60"/>
      <c r="G9" s="60"/>
      <c r="H9" s="60"/>
      <c r="I9" s="60"/>
      <c r="J9" s="61" t="s">
        <v>96</v>
      </c>
      <c r="K9" s="62" t="s">
        <v>97</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98</v>
      </c>
      <c r="B11" s="244"/>
      <c r="C11" s="245"/>
      <c r="D11" s="246">
        <v>100</v>
      </c>
      <c r="E11" s="247">
        <v>128617</v>
      </c>
      <c r="F11" s="248">
        <v>128866</v>
      </c>
      <c r="G11" s="248">
        <v>128470</v>
      </c>
      <c r="H11" s="248">
        <v>127755</v>
      </c>
      <c r="I11" s="249">
        <v>126802</v>
      </c>
      <c r="J11" s="250">
        <v>1815</v>
      </c>
      <c r="K11" s="251">
        <v>1.4313654358764056</v>
      </c>
    </row>
    <row r="12" spans="1:255" ht="18" customHeight="1" x14ac:dyDescent="0.2">
      <c r="A12" s="252" t="s">
        <v>224</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225</v>
      </c>
      <c r="B13" s="257"/>
      <c r="C13" s="258"/>
      <c r="D13" s="259">
        <v>11.6469829027267</v>
      </c>
      <c r="E13" s="260">
        <v>14980</v>
      </c>
      <c r="F13" s="261">
        <v>15237</v>
      </c>
      <c r="G13" s="261">
        <v>15063</v>
      </c>
      <c r="H13" s="261">
        <v>14874</v>
      </c>
      <c r="I13" s="262">
        <v>14520</v>
      </c>
      <c r="J13" s="260">
        <v>460</v>
      </c>
      <c r="K13" s="263">
        <v>3.168044077134986</v>
      </c>
    </row>
    <row r="14" spans="1:255" ht="14.1" customHeight="1" x14ac:dyDescent="0.2">
      <c r="A14" s="256" t="s">
        <v>226</v>
      </c>
      <c r="B14" s="257"/>
      <c r="C14" s="258"/>
      <c r="D14" s="259">
        <v>48.24634379592122</v>
      </c>
      <c r="E14" s="260">
        <v>62053</v>
      </c>
      <c r="F14" s="261">
        <v>62460</v>
      </c>
      <c r="G14" s="261">
        <v>62366</v>
      </c>
      <c r="H14" s="261">
        <v>61856</v>
      </c>
      <c r="I14" s="262">
        <v>61576</v>
      </c>
      <c r="J14" s="260">
        <v>477</v>
      </c>
      <c r="K14" s="263">
        <v>0.77465246199818116</v>
      </c>
    </row>
    <row r="15" spans="1:255" ht="14.1" customHeight="1" x14ac:dyDescent="0.2">
      <c r="A15" s="256" t="s">
        <v>227</v>
      </c>
      <c r="B15" s="257"/>
      <c r="C15" s="258"/>
      <c r="D15" s="259">
        <v>17.826570360061268</v>
      </c>
      <c r="E15" s="260">
        <v>22928</v>
      </c>
      <c r="F15" s="261">
        <v>22335</v>
      </c>
      <c r="G15" s="261">
        <v>22369</v>
      </c>
      <c r="H15" s="261">
        <v>22120</v>
      </c>
      <c r="I15" s="262">
        <v>21946</v>
      </c>
      <c r="J15" s="260">
        <v>982</v>
      </c>
      <c r="K15" s="263">
        <v>4.4746195206415749</v>
      </c>
    </row>
    <row r="16" spans="1:255" ht="14.1" customHeight="1" x14ac:dyDescent="0.2">
      <c r="A16" s="256" t="s">
        <v>228</v>
      </c>
      <c r="B16" s="257"/>
      <c r="C16" s="258"/>
      <c r="D16" s="259">
        <v>21.806604103656593</v>
      </c>
      <c r="E16" s="260">
        <v>28047</v>
      </c>
      <c r="F16" s="261">
        <v>28208</v>
      </c>
      <c r="G16" s="261">
        <v>28048</v>
      </c>
      <c r="H16" s="261">
        <v>28292</v>
      </c>
      <c r="I16" s="262">
        <v>28128</v>
      </c>
      <c r="J16" s="260">
        <v>-81</v>
      </c>
      <c r="K16" s="263">
        <v>-0.28796928327645049</v>
      </c>
    </row>
    <row r="17" spans="1:255" s="180" customFormat="1" ht="18" customHeight="1" x14ac:dyDescent="0.15">
      <c r="A17" s="264" t="s">
        <v>229</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230</v>
      </c>
      <c r="B18" s="257"/>
      <c r="C18" s="258"/>
      <c r="D18" s="259">
        <v>3.0050459892549197</v>
      </c>
      <c r="E18" s="261">
        <v>3865</v>
      </c>
      <c r="F18" s="261">
        <v>3906</v>
      </c>
      <c r="G18" s="261">
        <v>3966</v>
      </c>
      <c r="H18" s="261">
        <v>4055</v>
      </c>
      <c r="I18" s="261">
        <v>4039</v>
      </c>
      <c r="J18" s="260">
        <v>-174</v>
      </c>
      <c r="K18" s="263">
        <v>-4.3079970289675664</v>
      </c>
    </row>
    <row r="19" spans="1:255" ht="14.1" customHeight="1" x14ac:dyDescent="0.2">
      <c r="A19" s="256" t="s">
        <v>231</v>
      </c>
      <c r="B19" s="257"/>
      <c r="C19" s="258"/>
      <c r="D19" s="259">
        <v>5.7185286548434497</v>
      </c>
      <c r="E19" s="261">
        <v>7355</v>
      </c>
      <c r="F19" s="261">
        <v>7390</v>
      </c>
      <c r="G19" s="261">
        <v>7502</v>
      </c>
      <c r="H19" s="261">
        <v>7330</v>
      </c>
      <c r="I19" s="261">
        <v>7454</v>
      </c>
      <c r="J19" s="260">
        <v>-99</v>
      </c>
      <c r="K19" s="263">
        <v>-1.3281459618996512</v>
      </c>
    </row>
    <row r="20" spans="1:255" ht="14.1" customHeight="1" x14ac:dyDescent="0.2">
      <c r="A20" s="256" t="s">
        <v>232</v>
      </c>
      <c r="B20" s="257"/>
      <c r="C20" s="258"/>
      <c r="D20" s="259">
        <v>3.1527714065792236</v>
      </c>
      <c r="E20" s="261">
        <v>4055</v>
      </c>
      <c r="F20" s="261">
        <v>4019</v>
      </c>
      <c r="G20" s="261">
        <v>3971</v>
      </c>
      <c r="H20" s="261">
        <v>3974</v>
      </c>
      <c r="I20" s="261">
        <v>3938</v>
      </c>
      <c r="J20" s="260">
        <v>117</v>
      </c>
      <c r="K20" s="263">
        <v>2.9710512950736416</v>
      </c>
    </row>
    <row r="21" spans="1:255" ht="14.1" customHeight="1" x14ac:dyDescent="0.2">
      <c r="A21" s="256" t="s">
        <v>233</v>
      </c>
      <c r="B21" s="257"/>
      <c r="C21" s="258"/>
      <c r="D21" s="259">
        <v>19.626487944828444</v>
      </c>
      <c r="E21" s="261">
        <v>25243</v>
      </c>
      <c r="F21" s="261">
        <v>25061</v>
      </c>
      <c r="G21" s="261">
        <v>25173</v>
      </c>
      <c r="H21" s="261">
        <v>25004</v>
      </c>
      <c r="I21" s="261">
        <v>25028</v>
      </c>
      <c r="J21" s="260">
        <v>215</v>
      </c>
      <c r="K21" s="263">
        <v>0.85903787757711358</v>
      </c>
    </row>
    <row r="22" spans="1:255" ht="14.1" customHeight="1" x14ac:dyDescent="0.2">
      <c r="A22" s="256" t="s">
        <v>234</v>
      </c>
      <c r="B22" s="257"/>
      <c r="C22" s="258"/>
      <c r="D22" s="259">
        <v>4.4892976822659527</v>
      </c>
      <c r="E22" s="261">
        <v>5774</v>
      </c>
      <c r="F22" s="261">
        <v>5852</v>
      </c>
      <c r="G22" s="261">
        <v>5798</v>
      </c>
      <c r="H22" s="261">
        <v>5747</v>
      </c>
      <c r="I22" s="261">
        <v>5748</v>
      </c>
      <c r="J22" s="260">
        <v>26</v>
      </c>
      <c r="K22" s="263">
        <v>0.45233124565066107</v>
      </c>
    </row>
    <row r="23" spans="1:255" ht="18" customHeight="1" x14ac:dyDescent="0.2">
      <c r="A23" s="252" t="s">
        <v>235</v>
      </c>
      <c r="B23" s="253"/>
      <c r="C23" s="253"/>
      <c r="D23" s="254"/>
      <c r="E23" s="267"/>
      <c r="F23" s="267"/>
      <c r="G23" s="267"/>
      <c r="H23" s="267"/>
      <c r="I23" s="267"/>
      <c r="J23" s="254"/>
      <c r="K23" s="255"/>
    </row>
    <row r="24" spans="1:255" ht="13.5" customHeight="1" x14ac:dyDescent="0.2">
      <c r="A24" s="256">
        <v>11</v>
      </c>
      <c r="B24" s="257" t="s">
        <v>236</v>
      </c>
      <c r="C24" s="258"/>
      <c r="D24" s="259">
        <v>0.29078582146994564</v>
      </c>
      <c r="E24" s="260">
        <v>374</v>
      </c>
      <c r="F24" s="261">
        <v>340</v>
      </c>
      <c r="G24" s="261">
        <v>381</v>
      </c>
      <c r="H24" s="261">
        <v>408</v>
      </c>
      <c r="I24" s="262">
        <v>355</v>
      </c>
      <c r="J24" s="260">
        <v>19</v>
      </c>
      <c r="K24" s="263">
        <v>5.352112676056338</v>
      </c>
    </row>
    <row r="25" spans="1:255" ht="13.5" customHeight="1" x14ac:dyDescent="0.2">
      <c r="A25" s="256" t="s">
        <v>237</v>
      </c>
      <c r="B25" s="257" t="s">
        <v>238</v>
      </c>
      <c r="C25" s="258"/>
      <c r="D25" s="259">
        <v>0.1407278975563106</v>
      </c>
      <c r="E25" s="260">
        <v>181</v>
      </c>
      <c r="F25" s="261">
        <v>146</v>
      </c>
      <c r="G25" s="261">
        <v>190</v>
      </c>
      <c r="H25" s="261">
        <v>231</v>
      </c>
      <c r="I25" s="262">
        <v>176</v>
      </c>
      <c r="J25" s="260">
        <v>5</v>
      </c>
      <c r="K25" s="263">
        <v>2.8409090909090908</v>
      </c>
    </row>
    <row r="26" spans="1:255" ht="13.5" customHeight="1" x14ac:dyDescent="0.2">
      <c r="A26" s="256">
        <v>12</v>
      </c>
      <c r="B26" s="257" t="s">
        <v>239</v>
      </c>
      <c r="C26" s="258"/>
      <c r="D26" s="259">
        <v>0.49060388595597781</v>
      </c>
      <c r="E26" s="260">
        <v>631</v>
      </c>
      <c r="F26" s="261">
        <v>630</v>
      </c>
      <c r="G26" s="261">
        <v>673</v>
      </c>
      <c r="H26" s="261">
        <v>682</v>
      </c>
      <c r="I26" s="262">
        <v>658</v>
      </c>
      <c r="J26" s="260">
        <v>-27</v>
      </c>
      <c r="K26" s="263">
        <v>-4.1033434650455929</v>
      </c>
    </row>
    <row r="27" spans="1:255" ht="13.5" customHeight="1" x14ac:dyDescent="0.2">
      <c r="A27" s="256">
        <v>21</v>
      </c>
      <c r="B27" s="257" t="s">
        <v>240</v>
      </c>
      <c r="C27" s="258"/>
      <c r="D27" s="259">
        <v>0.71296951413887744</v>
      </c>
      <c r="E27" s="260">
        <v>917</v>
      </c>
      <c r="F27" s="261">
        <v>940</v>
      </c>
      <c r="G27" s="261">
        <v>961</v>
      </c>
      <c r="H27" s="261">
        <v>988</v>
      </c>
      <c r="I27" s="262">
        <v>1000</v>
      </c>
      <c r="J27" s="260">
        <v>-83</v>
      </c>
      <c r="K27" s="263">
        <v>-8.3000000000000007</v>
      </c>
    </row>
    <row r="28" spans="1:255" ht="13.5" customHeight="1" x14ac:dyDescent="0.2">
      <c r="A28" s="256">
        <v>22</v>
      </c>
      <c r="B28" s="257" t="s">
        <v>241</v>
      </c>
      <c r="C28" s="258"/>
      <c r="D28" s="259">
        <v>0.32966093129213092</v>
      </c>
      <c r="E28" s="260">
        <v>424</v>
      </c>
      <c r="F28" s="261">
        <v>427</v>
      </c>
      <c r="G28" s="261">
        <v>446</v>
      </c>
      <c r="H28" s="261">
        <v>458</v>
      </c>
      <c r="I28" s="262">
        <v>461</v>
      </c>
      <c r="J28" s="260">
        <v>-37</v>
      </c>
      <c r="K28" s="263">
        <v>-8.026030368763557</v>
      </c>
    </row>
    <row r="29" spans="1:255" ht="13.5" customHeight="1" x14ac:dyDescent="0.2">
      <c r="A29" s="256">
        <v>23</v>
      </c>
      <c r="B29" s="257" t="s">
        <v>242</v>
      </c>
      <c r="C29" s="258"/>
      <c r="D29" s="259">
        <v>0.79071973378324789</v>
      </c>
      <c r="E29" s="260">
        <v>1017</v>
      </c>
      <c r="F29" s="261">
        <v>963</v>
      </c>
      <c r="G29" s="261">
        <v>972</v>
      </c>
      <c r="H29" s="261">
        <v>1075</v>
      </c>
      <c r="I29" s="262">
        <v>1076</v>
      </c>
      <c r="J29" s="260">
        <v>-59</v>
      </c>
      <c r="K29" s="263">
        <v>-5.4832713754646836</v>
      </c>
    </row>
    <row r="30" spans="1:255" ht="13.5" customHeight="1" x14ac:dyDescent="0.2">
      <c r="A30" s="256">
        <v>24</v>
      </c>
      <c r="B30" s="257" t="s">
        <v>243</v>
      </c>
      <c r="C30" s="258"/>
      <c r="D30" s="259">
        <v>0.92522761376800888</v>
      </c>
      <c r="E30" s="260">
        <v>1190</v>
      </c>
      <c r="F30" s="261">
        <v>1139</v>
      </c>
      <c r="G30" s="261">
        <v>1184</v>
      </c>
      <c r="H30" s="261">
        <v>1073</v>
      </c>
      <c r="I30" s="262">
        <v>1145</v>
      </c>
      <c r="J30" s="260">
        <v>45</v>
      </c>
      <c r="K30" s="263">
        <v>3.9301310043668121</v>
      </c>
    </row>
    <row r="31" spans="1:255" ht="13.5" customHeight="1" x14ac:dyDescent="0.2">
      <c r="A31" s="256">
        <v>25</v>
      </c>
      <c r="B31" s="257" t="s">
        <v>244</v>
      </c>
      <c r="C31" s="258"/>
      <c r="D31" s="259">
        <v>2.4289168616901344</v>
      </c>
      <c r="E31" s="260">
        <v>3124</v>
      </c>
      <c r="F31" s="261">
        <v>3101</v>
      </c>
      <c r="G31" s="261">
        <v>3134</v>
      </c>
      <c r="H31" s="261">
        <v>3148</v>
      </c>
      <c r="I31" s="262">
        <v>3228</v>
      </c>
      <c r="J31" s="260">
        <v>-104</v>
      </c>
      <c r="K31" s="263">
        <v>-3.2218091697645601</v>
      </c>
    </row>
    <row r="32" spans="1:255" ht="13.5" customHeight="1" x14ac:dyDescent="0.2">
      <c r="A32" s="256">
        <v>26</v>
      </c>
      <c r="B32" s="257" t="s">
        <v>245</v>
      </c>
      <c r="C32" s="258"/>
      <c r="D32" s="259">
        <v>2.1692311280779366</v>
      </c>
      <c r="E32" s="260">
        <v>2790</v>
      </c>
      <c r="F32" s="261">
        <v>2809</v>
      </c>
      <c r="G32" s="261">
        <v>2841</v>
      </c>
      <c r="H32" s="261">
        <v>2827</v>
      </c>
      <c r="I32" s="262">
        <v>2955</v>
      </c>
      <c r="J32" s="260">
        <v>-165</v>
      </c>
      <c r="K32" s="263">
        <v>-5.5837563451776653</v>
      </c>
    </row>
    <row r="33" spans="1:11" ht="13.5" customHeight="1" x14ac:dyDescent="0.2">
      <c r="A33" s="256">
        <v>27</v>
      </c>
      <c r="B33" s="257" t="s">
        <v>246</v>
      </c>
      <c r="C33" s="258"/>
      <c r="D33" s="259">
        <v>2.0969234238086725</v>
      </c>
      <c r="E33" s="260">
        <v>2697</v>
      </c>
      <c r="F33" s="261">
        <v>2659</v>
      </c>
      <c r="G33" s="261">
        <v>2659</v>
      </c>
      <c r="H33" s="261">
        <v>2707</v>
      </c>
      <c r="I33" s="262">
        <v>2670</v>
      </c>
      <c r="J33" s="260">
        <v>27</v>
      </c>
      <c r="K33" s="263">
        <v>1.0112359550561798</v>
      </c>
    </row>
    <row r="34" spans="1:11" ht="13.5" customHeight="1" x14ac:dyDescent="0.2">
      <c r="A34" s="256">
        <v>28</v>
      </c>
      <c r="B34" s="257" t="s">
        <v>247</v>
      </c>
      <c r="C34" s="258"/>
      <c r="D34" s="259">
        <v>0.11118281409144981</v>
      </c>
      <c r="E34" s="260">
        <v>143</v>
      </c>
      <c r="F34" s="261">
        <v>144</v>
      </c>
      <c r="G34" s="261">
        <v>144</v>
      </c>
      <c r="H34" s="261">
        <v>143</v>
      </c>
      <c r="I34" s="262">
        <v>149</v>
      </c>
      <c r="J34" s="260">
        <v>-6</v>
      </c>
      <c r="K34" s="263">
        <v>-4.026845637583893</v>
      </c>
    </row>
    <row r="35" spans="1:11" ht="13.5" customHeight="1" x14ac:dyDescent="0.2">
      <c r="A35" s="256">
        <v>29</v>
      </c>
      <c r="B35" s="257" t="s">
        <v>248</v>
      </c>
      <c r="C35" s="258"/>
      <c r="D35" s="259">
        <v>1.5837719741558269</v>
      </c>
      <c r="E35" s="260">
        <v>2037</v>
      </c>
      <c r="F35" s="261">
        <v>2065</v>
      </c>
      <c r="G35" s="261">
        <v>2067</v>
      </c>
      <c r="H35" s="261">
        <v>2062</v>
      </c>
      <c r="I35" s="262">
        <v>1978</v>
      </c>
      <c r="J35" s="260">
        <v>59</v>
      </c>
      <c r="K35" s="263">
        <v>2.9828109201213349</v>
      </c>
    </row>
    <row r="36" spans="1:11" ht="13.5" customHeight="1" x14ac:dyDescent="0.2">
      <c r="A36" s="256" t="s">
        <v>249</v>
      </c>
      <c r="B36" s="257" t="s">
        <v>250</v>
      </c>
      <c r="C36" s="258"/>
      <c r="D36" s="259">
        <v>0.27290327095174044</v>
      </c>
      <c r="E36" s="260">
        <v>351</v>
      </c>
      <c r="F36" s="261">
        <v>351</v>
      </c>
      <c r="G36" s="261">
        <v>350</v>
      </c>
      <c r="H36" s="261">
        <v>351</v>
      </c>
      <c r="I36" s="262">
        <v>347</v>
      </c>
      <c r="J36" s="260">
        <v>4</v>
      </c>
      <c r="K36" s="263">
        <v>1.1527377521613833</v>
      </c>
    </row>
    <row r="37" spans="1:11" ht="13.5" customHeight="1" x14ac:dyDescent="0.2">
      <c r="A37" s="256" t="s">
        <v>251</v>
      </c>
      <c r="B37" s="257" t="s">
        <v>252</v>
      </c>
      <c r="C37" s="258"/>
      <c r="D37" s="259">
        <v>1.2968736636680998</v>
      </c>
      <c r="E37" s="260">
        <v>1668</v>
      </c>
      <c r="F37" s="261">
        <v>1697</v>
      </c>
      <c r="G37" s="261">
        <v>1700</v>
      </c>
      <c r="H37" s="261">
        <v>1694</v>
      </c>
      <c r="I37" s="262">
        <v>1615</v>
      </c>
      <c r="J37" s="260">
        <v>53</v>
      </c>
      <c r="K37" s="263">
        <v>3.2817337461300311</v>
      </c>
    </row>
    <row r="38" spans="1:11" ht="13.5" customHeight="1" x14ac:dyDescent="0.2">
      <c r="A38" s="256">
        <v>31</v>
      </c>
      <c r="B38" s="257" t="s">
        <v>253</v>
      </c>
      <c r="C38" s="258"/>
      <c r="D38" s="259">
        <v>0.85525241608807545</v>
      </c>
      <c r="E38" s="260">
        <v>1100</v>
      </c>
      <c r="F38" s="261">
        <v>1116</v>
      </c>
      <c r="G38" s="261">
        <v>1100</v>
      </c>
      <c r="H38" s="261">
        <v>1126</v>
      </c>
      <c r="I38" s="262">
        <v>1111</v>
      </c>
      <c r="J38" s="260">
        <v>-11</v>
      </c>
      <c r="K38" s="263">
        <v>-0.99009900990099009</v>
      </c>
    </row>
    <row r="39" spans="1:11" ht="13.5" customHeight="1" x14ac:dyDescent="0.2">
      <c r="A39" s="256">
        <v>32</v>
      </c>
      <c r="B39" s="257" t="s">
        <v>254</v>
      </c>
      <c r="C39" s="258"/>
      <c r="D39" s="259">
        <v>0.81559980406944654</v>
      </c>
      <c r="E39" s="260">
        <v>1049</v>
      </c>
      <c r="F39" s="261">
        <v>1073</v>
      </c>
      <c r="G39" s="261">
        <v>1116</v>
      </c>
      <c r="H39" s="261">
        <v>1150</v>
      </c>
      <c r="I39" s="262">
        <v>1140</v>
      </c>
      <c r="J39" s="260">
        <v>-91</v>
      </c>
      <c r="K39" s="263">
        <v>-7.9824561403508776</v>
      </c>
    </row>
    <row r="40" spans="1:11" ht="13.5" customHeight="1" x14ac:dyDescent="0.2">
      <c r="A40" s="256">
        <v>33</v>
      </c>
      <c r="B40" s="257" t="s">
        <v>255</v>
      </c>
      <c r="C40" s="258"/>
      <c r="D40" s="259">
        <v>0.44861876734801776</v>
      </c>
      <c r="E40" s="260">
        <v>577</v>
      </c>
      <c r="F40" s="261">
        <v>572</v>
      </c>
      <c r="G40" s="261">
        <v>582</v>
      </c>
      <c r="H40" s="261">
        <v>560</v>
      </c>
      <c r="I40" s="262">
        <v>553</v>
      </c>
      <c r="J40" s="260">
        <v>24</v>
      </c>
      <c r="K40" s="263">
        <v>4.3399638336347195</v>
      </c>
    </row>
    <row r="41" spans="1:11" ht="13.5" customHeight="1" x14ac:dyDescent="0.2">
      <c r="A41" s="256">
        <v>34</v>
      </c>
      <c r="B41" s="257" t="s">
        <v>256</v>
      </c>
      <c r="C41" s="258"/>
      <c r="D41" s="259">
        <v>1.636642123513999</v>
      </c>
      <c r="E41" s="260">
        <v>2105</v>
      </c>
      <c r="F41" s="261">
        <v>2101</v>
      </c>
      <c r="G41" s="261">
        <v>2117</v>
      </c>
      <c r="H41" s="261">
        <v>2076</v>
      </c>
      <c r="I41" s="262">
        <v>2076</v>
      </c>
      <c r="J41" s="260">
        <v>29</v>
      </c>
      <c r="K41" s="263">
        <v>1.3969171483622351</v>
      </c>
    </row>
    <row r="42" spans="1:11" ht="13.5" customHeight="1" x14ac:dyDescent="0.2">
      <c r="A42" s="256">
        <v>41</v>
      </c>
      <c r="B42" s="257" t="s">
        <v>257</v>
      </c>
      <c r="C42" s="258"/>
      <c r="D42" s="259">
        <v>2.3558316552244261</v>
      </c>
      <c r="E42" s="260">
        <v>3030</v>
      </c>
      <c r="F42" s="261">
        <v>2996</v>
      </c>
      <c r="G42" s="261">
        <v>2966</v>
      </c>
      <c r="H42" s="261">
        <v>2872</v>
      </c>
      <c r="I42" s="262">
        <v>2819</v>
      </c>
      <c r="J42" s="260">
        <v>211</v>
      </c>
      <c r="K42" s="263">
        <v>7.4849237318197943</v>
      </c>
    </row>
    <row r="43" spans="1:11" ht="13.5" customHeight="1" x14ac:dyDescent="0.2">
      <c r="A43" s="256">
        <v>42</v>
      </c>
      <c r="B43" s="257" t="s">
        <v>258</v>
      </c>
      <c r="C43" s="258"/>
      <c r="D43" s="259">
        <v>0.19515305130736996</v>
      </c>
      <c r="E43" s="260">
        <v>251</v>
      </c>
      <c r="F43" s="261">
        <v>246</v>
      </c>
      <c r="G43" s="261">
        <v>240</v>
      </c>
      <c r="H43" s="261">
        <v>233</v>
      </c>
      <c r="I43" s="262">
        <v>231</v>
      </c>
      <c r="J43" s="260">
        <v>20</v>
      </c>
      <c r="K43" s="263">
        <v>8.6580086580086579</v>
      </c>
    </row>
    <row r="44" spans="1:11" ht="13.5" customHeight="1" x14ac:dyDescent="0.2">
      <c r="A44" s="256">
        <v>43</v>
      </c>
      <c r="B44" s="257" t="s">
        <v>259</v>
      </c>
      <c r="C44" s="258"/>
      <c r="D44" s="259">
        <v>4.1666342707418149</v>
      </c>
      <c r="E44" s="260">
        <v>5359</v>
      </c>
      <c r="F44" s="261">
        <v>5280</v>
      </c>
      <c r="G44" s="261">
        <v>5310</v>
      </c>
      <c r="H44" s="261">
        <v>5209</v>
      </c>
      <c r="I44" s="262">
        <v>5193</v>
      </c>
      <c r="J44" s="260">
        <v>166</v>
      </c>
      <c r="K44" s="263">
        <v>3.1966108222607357</v>
      </c>
    </row>
    <row r="45" spans="1:11" ht="13.5" customHeight="1" x14ac:dyDescent="0.2">
      <c r="A45" s="256">
        <v>51</v>
      </c>
      <c r="B45" s="257" t="s">
        <v>260</v>
      </c>
      <c r="C45" s="258"/>
      <c r="D45" s="259">
        <v>4.2739295738510465</v>
      </c>
      <c r="E45" s="260">
        <v>5497</v>
      </c>
      <c r="F45" s="261">
        <v>5852</v>
      </c>
      <c r="G45" s="261">
        <v>5797</v>
      </c>
      <c r="H45" s="261">
        <v>5384</v>
      </c>
      <c r="I45" s="262">
        <v>5357</v>
      </c>
      <c r="J45" s="260">
        <v>140</v>
      </c>
      <c r="K45" s="263">
        <v>2.6134030240806423</v>
      </c>
    </row>
    <row r="46" spans="1:11" ht="13.5" customHeight="1" x14ac:dyDescent="0.2">
      <c r="A46" s="256" t="s">
        <v>261</v>
      </c>
      <c r="B46" s="257" t="s">
        <v>262</v>
      </c>
      <c r="C46" s="258"/>
      <c r="D46" s="259">
        <v>3.1193388121321441</v>
      </c>
      <c r="E46" s="260">
        <v>4012</v>
      </c>
      <c r="F46" s="261">
        <v>4437</v>
      </c>
      <c r="G46" s="261">
        <v>4332</v>
      </c>
      <c r="H46" s="261">
        <v>3929</v>
      </c>
      <c r="I46" s="262">
        <v>3919</v>
      </c>
      <c r="J46" s="260">
        <v>93</v>
      </c>
      <c r="K46" s="263">
        <v>2.3730543505996429</v>
      </c>
    </row>
    <row r="47" spans="1:11" ht="13.5" customHeight="1" x14ac:dyDescent="0.2">
      <c r="A47" s="256"/>
      <c r="B47" s="257" t="s">
        <v>263</v>
      </c>
      <c r="C47" s="258"/>
      <c r="D47" s="259">
        <v>2.5929698251397562</v>
      </c>
      <c r="E47" s="260">
        <v>3335</v>
      </c>
      <c r="F47" s="261">
        <v>3752</v>
      </c>
      <c r="G47" s="261">
        <v>3680</v>
      </c>
      <c r="H47" s="261">
        <v>3263</v>
      </c>
      <c r="I47" s="262">
        <v>3214</v>
      </c>
      <c r="J47" s="260">
        <v>121</v>
      </c>
      <c r="K47" s="263">
        <v>3.7647790914747978</v>
      </c>
    </row>
    <row r="48" spans="1:11" ht="13.5" customHeight="1" x14ac:dyDescent="0.2">
      <c r="A48" s="256">
        <v>52</v>
      </c>
      <c r="B48" s="257" t="s">
        <v>264</v>
      </c>
      <c r="C48" s="258"/>
      <c r="D48" s="259">
        <v>2.7057076436240934</v>
      </c>
      <c r="E48" s="260">
        <v>3480</v>
      </c>
      <c r="F48" s="261">
        <v>3379</v>
      </c>
      <c r="G48" s="261">
        <v>3305</v>
      </c>
      <c r="H48" s="261">
        <v>3203</v>
      </c>
      <c r="I48" s="262">
        <v>3202</v>
      </c>
      <c r="J48" s="260">
        <v>278</v>
      </c>
      <c r="K48" s="263">
        <v>8.6820737039350409</v>
      </c>
    </row>
    <row r="49" spans="1:11" ht="13.5" customHeight="1" x14ac:dyDescent="0.2">
      <c r="A49" s="256" t="s">
        <v>265</v>
      </c>
      <c r="B49" s="257" t="s">
        <v>266</v>
      </c>
      <c r="C49" s="258"/>
      <c r="D49" s="259">
        <v>1.9904056228958846</v>
      </c>
      <c r="E49" s="260">
        <v>2560</v>
      </c>
      <c r="F49" s="261">
        <v>2554</v>
      </c>
      <c r="G49" s="261">
        <v>2480</v>
      </c>
      <c r="H49" s="261">
        <v>2434</v>
      </c>
      <c r="I49" s="262">
        <v>2453</v>
      </c>
      <c r="J49" s="260">
        <v>107</v>
      </c>
      <c r="K49" s="263">
        <v>4.362005707297187</v>
      </c>
    </row>
    <row r="50" spans="1:11" ht="13.5" customHeight="1" x14ac:dyDescent="0.2">
      <c r="A50" s="256">
        <v>53</v>
      </c>
      <c r="B50" s="257" t="s">
        <v>267</v>
      </c>
      <c r="C50" s="258"/>
      <c r="D50" s="259">
        <v>1.1973533825233056</v>
      </c>
      <c r="E50" s="260">
        <v>1540</v>
      </c>
      <c r="F50" s="261">
        <v>1519</v>
      </c>
      <c r="G50" s="261">
        <v>1524</v>
      </c>
      <c r="H50" s="261">
        <v>1520</v>
      </c>
      <c r="I50" s="262">
        <v>1523</v>
      </c>
      <c r="J50" s="260">
        <v>17</v>
      </c>
      <c r="K50" s="263">
        <v>1.1162179908076166</v>
      </c>
    </row>
    <row r="51" spans="1:11" ht="13.5" customHeight="1" x14ac:dyDescent="0.2">
      <c r="A51" s="256" t="s">
        <v>268</v>
      </c>
      <c r="B51" s="257" t="s">
        <v>269</v>
      </c>
      <c r="C51" s="258"/>
      <c r="D51" s="259">
        <v>1.1413732243793588</v>
      </c>
      <c r="E51" s="260">
        <v>1468</v>
      </c>
      <c r="F51" s="261">
        <v>1449</v>
      </c>
      <c r="G51" s="261">
        <v>1454</v>
      </c>
      <c r="H51" s="261">
        <v>1448</v>
      </c>
      <c r="I51" s="262">
        <v>1446</v>
      </c>
      <c r="J51" s="260">
        <v>22</v>
      </c>
      <c r="K51" s="263">
        <v>1.5214384508990317</v>
      </c>
    </row>
    <row r="52" spans="1:11" ht="13.5" customHeight="1" x14ac:dyDescent="0.2">
      <c r="A52" s="256">
        <v>54</v>
      </c>
      <c r="B52" s="257" t="s">
        <v>270</v>
      </c>
      <c r="C52" s="258"/>
      <c r="D52" s="259">
        <v>2.1824486654174797</v>
      </c>
      <c r="E52" s="260">
        <v>2807</v>
      </c>
      <c r="F52" s="261">
        <v>2790</v>
      </c>
      <c r="G52" s="261">
        <v>2623</v>
      </c>
      <c r="H52" s="261">
        <v>2532</v>
      </c>
      <c r="I52" s="262">
        <v>2357</v>
      </c>
      <c r="J52" s="260">
        <v>450</v>
      </c>
      <c r="K52" s="263">
        <v>19.092066185829445</v>
      </c>
    </row>
    <row r="53" spans="1:11" ht="13.5" customHeight="1" x14ac:dyDescent="0.2">
      <c r="A53" s="256">
        <v>61</v>
      </c>
      <c r="B53" s="257" t="s">
        <v>271</v>
      </c>
      <c r="C53" s="258"/>
      <c r="D53" s="259">
        <v>2.5875273097646501</v>
      </c>
      <c r="E53" s="260">
        <v>3328</v>
      </c>
      <c r="F53" s="261">
        <v>3276</v>
      </c>
      <c r="G53" s="261">
        <v>3289</v>
      </c>
      <c r="H53" s="261">
        <v>3255</v>
      </c>
      <c r="I53" s="262">
        <v>3171</v>
      </c>
      <c r="J53" s="260">
        <v>157</v>
      </c>
      <c r="K53" s="263">
        <v>4.9511195206559444</v>
      </c>
    </row>
    <row r="54" spans="1:11" ht="13.5" customHeight="1" x14ac:dyDescent="0.2">
      <c r="A54" s="256">
        <v>62</v>
      </c>
      <c r="B54" s="257" t="s">
        <v>272</v>
      </c>
      <c r="C54" s="258"/>
      <c r="D54" s="259">
        <v>4.5406128272312367</v>
      </c>
      <c r="E54" s="260">
        <v>5840</v>
      </c>
      <c r="F54" s="261">
        <v>6182</v>
      </c>
      <c r="G54" s="261">
        <v>6181</v>
      </c>
      <c r="H54" s="261">
        <v>6100</v>
      </c>
      <c r="I54" s="262">
        <v>6098</v>
      </c>
      <c r="J54" s="260">
        <v>-258</v>
      </c>
      <c r="K54" s="263">
        <v>-4.2308953755329615</v>
      </c>
    </row>
    <row r="55" spans="1:11" ht="13.5" customHeight="1" x14ac:dyDescent="0.2">
      <c r="A55" s="256">
        <v>63</v>
      </c>
      <c r="B55" s="257" t="s">
        <v>273</v>
      </c>
      <c r="C55" s="258"/>
      <c r="D55" s="259">
        <v>2.6917126040881065</v>
      </c>
      <c r="E55" s="260">
        <v>3462</v>
      </c>
      <c r="F55" s="261">
        <v>3441</v>
      </c>
      <c r="G55" s="261">
        <v>3484</v>
      </c>
      <c r="H55" s="261">
        <v>3435</v>
      </c>
      <c r="I55" s="262">
        <v>3254</v>
      </c>
      <c r="J55" s="260">
        <v>208</v>
      </c>
      <c r="K55" s="263">
        <v>6.3921327596803934</v>
      </c>
    </row>
    <row r="56" spans="1:11" ht="13.5" customHeight="1" x14ac:dyDescent="0.2">
      <c r="A56" s="256" t="s">
        <v>274</v>
      </c>
      <c r="B56" s="257" t="s">
        <v>275</v>
      </c>
      <c r="C56" s="258"/>
      <c r="D56" s="259">
        <v>0.59556668247587796</v>
      </c>
      <c r="E56" s="260">
        <v>766</v>
      </c>
      <c r="F56" s="261">
        <v>769</v>
      </c>
      <c r="G56" s="261">
        <v>773</v>
      </c>
      <c r="H56" s="261">
        <v>734</v>
      </c>
      <c r="I56" s="262">
        <v>751</v>
      </c>
      <c r="J56" s="260">
        <v>15</v>
      </c>
      <c r="K56" s="263">
        <v>1.9973368841544608</v>
      </c>
    </row>
    <row r="57" spans="1:11" ht="13.5" customHeight="1" x14ac:dyDescent="0.2">
      <c r="A57" s="256" t="s">
        <v>276</v>
      </c>
      <c r="B57" s="257" t="s">
        <v>277</v>
      </c>
      <c r="C57" s="258"/>
      <c r="D57" s="259">
        <v>1.7563774617663295</v>
      </c>
      <c r="E57" s="260">
        <v>2259</v>
      </c>
      <c r="F57" s="261">
        <v>2231</v>
      </c>
      <c r="G57" s="261">
        <v>2269</v>
      </c>
      <c r="H57" s="261">
        <v>2285</v>
      </c>
      <c r="I57" s="262">
        <v>2085</v>
      </c>
      <c r="J57" s="260">
        <v>174</v>
      </c>
      <c r="K57" s="263">
        <v>8.3453237410071939</v>
      </c>
    </row>
    <row r="58" spans="1:11" ht="13.5" customHeight="1" x14ac:dyDescent="0.2">
      <c r="A58" s="256">
        <v>71</v>
      </c>
      <c r="B58" s="257" t="s">
        <v>278</v>
      </c>
      <c r="C58" s="258"/>
      <c r="D58" s="259">
        <v>14.918712145361811</v>
      </c>
      <c r="E58" s="260">
        <v>19188</v>
      </c>
      <c r="F58" s="261">
        <v>19384</v>
      </c>
      <c r="G58" s="261">
        <v>19548</v>
      </c>
      <c r="H58" s="261">
        <v>19483</v>
      </c>
      <c r="I58" s="262">
        <v>19562</v>
      </c>
      <c r="J58" s="260">
        <v>-374</v>
      </c>
      <c r="K58" s="263">
        <v>-1.9118699519476536</v>
      </c>
    </row>
    <row r="59" spans="1:11" ht="13.5" customHeight="1" x14ac:dyDescent="0.2">
      <c r="A59" s="256" t="s">
        <v>279</v>
      </c>
      <c r="B59" s="257" t="s">
        <v>280</v>
      </c>
      <c r="C59" s="258"/>
      <c r="D59" s="259">
        <v>5.2963449621745182</v>
      </c>
      <c r="E59" s="260">
        <v>6812</v>
      </c>
      <c r="F59" s="261">
        <v>6859</v>
      </c>
      <c r="G59" s="261">
        <v>6876</v>
      </c>
      <c r="H59" s="261">
        <v>6812</v>
      </c>
      <c r="I59" s="262">
        <v>6841</v>
      </c>
      <c r="J59" s="260">
        <v>-29</v>
      </c>
      <c r="K59" s="263">
        <v>-0.42391463236368954</v>
      </c>
    </row>
    <row r="60" spans="1:11" ht="13.5" customHeight="1" x14ac:dyDescent="0.2">
      <c r="A60" s="256" t="s">
        <v>281</v>
      </c>
      <c r="B60" s="257" t="s">
        <v>282</v>
      </c>
      <c r="C60" s="258"/>
      <c r="D60" s="259">
        <v>7.4826811385742165</v>
      </c>
      <c r="E60" s="260">
        <v>9624</v>
      </c>
      <c r="F60" s="261">
        <v>9811</v>
      </c>
      <c r="G60" s="261">
        <v>9950</v>
      </c>
      <c r="H60" s="261">
        <v>9923</v>
      </c>
      <c r="I60" s="262">
        <v>9976</v>
      </c>
      <c r="J60" s="260">
        <v>-352</v>
      </c>
      <c r="K60" s="263">
        <v>-3.5284683239775463</v>
      </c>
    </row>
    <row r="61" spans="1:11" ht="13.5" customHeight="1" x14ac:dyDescent="0.2">
      <c r="A61" s="256">
        <v>72</v>
      </c>
      <c r="B61" s="257" t="s">
        <v>283</v>
      </c>
      <c r="C61" s="258"/>
      <c r="D61" s="259">
        <v>5.2862374336207498</v>
      </c>
      <c r="E61" s="260">
        <v>6799</v>
      </c>
      <c r="F61" s="261">
        <v>6796</v>
      </c>
      <c r="G61" s="261">
        <v>6543</v>
      </c>
      <c r="H61" s="261">
        <v>7040</v>
      </c>
      <c r="I61" s="262">
        <v>6560</v>
      </c>
      <c r="J61" s="260">
        <v>239</v>
      </c>
      <c r="K61" s="263">
        <v>3.6432926829268291</v>
      </c>
    </row>
    <row r="62" spans="1:11" ht="13.5" customHeight="1" x14ac:dyDescent="0.2">
      <c r="A62" s="256" t="s">
        <v>284</v>
      </c>
      <c r="B62" s="257" t="s">
        <v>285</v>
      </c>
      <c r="C62" s="258"/>
      <c r="D62" s="259">
        <v>3.1924240185978525</v>
      </c>
      <c r="E62" s="260">
        <v>4106</v>
      </c>
      <c r="F62" s="261">
        <v>4108</v>
      </c>
      <c r="G62" s="261">
        <v>3863</v>
      </c>
      <c r="H62" s="261">
        <v>4385</v>
      </c>
      <c r="I62" s="262">
        <v>3895</v>
      </c>
      <c r="J62" s="260">
        <v>211</v>
      </c>
      <c r="K62" s="263">
        <v>5.4172015404364569</v>
      </c>
    </row>
    <row r="63" spans="1:11" ht="13.5" customHeight="1" x14ac:dyDescent="0.2">
      <c r="A63" s="256" t="s">
        <v>286</v>
      </c>
      <c r="B63" s="257" t="s">
        <v>287</v>
      </c>
      <c r="C63" s="258"/>
      <c r="D63" s="259">
        <v>1.6172045686029064</v>
      </c>
      <c r="E63" s="260">
        <v>2080</v>
      </c>
      <c r="F63" s="261">
        <v>2055</v>
      </c>
      <c r="G63" s="261">
        <v>2049</v>
      </c>
      <c r="H63" s="261">
        <v>2034</v>
      </c>
      <c r="I63" s="262">
        <v>2039</v>
      </c>
      <c r="J63" s="260">
        <v>41</v>
      </c>
      <c r="K63" s="263">
        <v>2.0107896027464442</v>
      </c>
    </row>
    <row r="64" spans="1:11" ht="13.5" customHeight="1" x14ac:dyDescent="0.2">
      <c r="A64" s="256">
        <v>73</v>
      </c>
      <c r="B64" s="257" t="s">
        <v>288</v>
      </c>
      <c r="C64" s="258"/>
      <c r="D64" s="259">
        <v>5.6850960603963703</v>
      </c>
      <c r="E64" s="260">
        <v>7312</v>
      </c>
      <c r="F64" s="261">
        <v>7225</v>
      </c>
      <c r="G64" s="261">
        <v>7173</v>
      </c>
      <c r="H64" s="261">
        <v>6990</v>
      </c>
      <c r="I64" s="262">
        <v>6884</v>
      </c>
      <c r="J64" s="260">
        <v>428</v>
      </c>
      <c r="K64" s="263">
        <v>6.2173155142359091</v>
      </c>
    </row>
    <row r="65" spans="1:11" ht="13.5" customHeight="1" x14ac:dyDescent="0.2">
      <c r="A65" s="256" t="s">
        <v>289</v>
      </c>
      <c r="B65" s="257" t="s">
        <v>290</v>
      </c>
      <c r="C65" s="258"/>
      <c r="D65" s="259">
        <v>4.5165102591414819</v>
      </c>
      <c r="E65" s="260">
        <v>5809</v>
      </c>
      <c r="F65" s="261">
        <v>5687</v>
      </c>
      <c r="G65" s="261">
        <v>5615</v>
      </c>
      <c r="H65" s="261">
        <v>5429</v>
      </c>
      <c r="I65" s="262">
        <v>5322</v>
      </c>
      <c r="J65" s="260">
        <v>487</v>
      </c>
      <c r="K65" s="263">
        <v>9.1506952273581366</v>
      </c>
    </row>
    <row r="66" spans="1:11" ht="13.5" customHeight="1" x14ac:dyDescent="0.2">
      <c r="A66" s="256">
        <v>81</v>
      </c>
      <c r="B66" s="257" t="s">
        <v>291</v>
      </c>
      <c r="C66" s="258"/>
      <c r="D66" s="259">
        <v>11.142383977234736</v>
      </c>
      <c r="E66" s="260">
        <v>14331</v>
      </c>
      <c r="F66" s="261">
        <v>14361</v>
      </c>
      <c r="G66" s="261">
        <v>14195</v>
      </c>
      <c r="H66" s="261">
        <v>14026</v>
      </c>
      <c r="I66" s="262">
        <v>14045</v>
      </c>
      <c r="J66" s="260">
        <v>286</v>
      </c>
      <c r="K66" s="263">
        <v>2.0363118547525811</v>
      </c>
    </row>
    <row r="67" spans="1:11" ht="13.5" customHeight="1" x14ac:dyDescent="0.2">
      <c r="A67" s="256" t="s">
        <v>292</v>
      </c>
      <c r="B67" s="257" t="s">
        <v>293</v>
      </c>
      <c r="C67" s="258"/>
      <c r="D67" s="259">
        <v>2.1350210314344138</v>
      </c>
      <c r="E67" s="260">
        <v>2746</v>
      </c>
      <c r="F67" s="261">
        <v>2760</v>
      </c>
      <c r="G67" s="261">
        <v>2785</v>
      </c>
      <c r="H67" s="261">
        <v>2658</v>
      </c>
      <c r="I67" s="262">
        <v>2688</v>
      </c>
      <c r="J67" s="260">
        <v>58</v>
      </c>
      <c r="K67" s="263">
        <v>2.1577380952380953</v>
      </c>
    </row>
    <row r="68" spans="1:11" ht="13.5" customHeight="1" x14ac:dyDescent="0.2">
      <c r="A68" s="256" t="s">
        <v>294</v>
      </c>
      <c r="B68" s="257" t="s">
        <v>295</v>
      </c>
      <c r="C68" s="268"/>
      <c r="D68" s="259">
        <v>4.6168080424827203</v>
      </c>
      <c r="E68" s="260">
        <v>5938</v>
      </c>
      <c r="F68" s="261">
        <v>6011</v>
      </c>
      <c r="G68" s="261">
        <v>5903</v>
      </c>
      <c r="H68" s="261">
        <v>5852</v>
      </c>
      <c r="I68" s="262">
        <v>5827</v>
      </c>
      <c r="J68" s="260">
        <v>111</v>
      </c>
      <c r="K68" s="263">
        <v>1.9049253475201648</v>
      </c>
    </row>
    <row r="69" spans="1:11" ht="13.5" customHeight="1" x14ac:dyDescent="0.2">
      <c r="A69" s="256" t="s">
        <v>296</v>
      </c>
      <c r="B69" s="257" t="s">
        <v>297</v>
      </c>
      <c r="C69" s="258"/>
      <c r="D69" s="259">
        <v>1.7765925188738658</v>
      </c>
      <c r="E69" s="260">
        <v>2285</v>
      </c>
      <c r="F69" s="261">
        <v>2263</v>
      </c>
      <c r="G69" s="261">
        <v>2227</v>
      </c>
      <c r="H69" s="261">
        <v>2276</v>
      </c>
      <c r="I69" s="262">
        <v>2257</v>
      </c>
      <c r="J69" s="260">
        <v>28</v>
      </c>
      <c r="K69" s="263">
        <v>1.2405848471422243</v>
      </c>
    </row>
    <row r="70" spans="1:11" ht="13.5" customHeight="1" x14ac:dyDescent="0.2">
      <c r="A70" s="256" t="s">
        <v>298</v>
      </c>
      <c r="B70" s="257" t="s">
        <v>299</v>
      </c>
      <c r="C70" s="258"/>
      <c r="D70" s="259">
        <v>0.76506216130060567</v>
      </c>
      <c r="E70" s="260">
        <v>984</v>
      </c>
      <c r="F70" s="261">
        <v>968</v>
      </c>
      <c r="G70" s="261">
        <v>919</v>
      </c>
      <c r="H70" s="261">
        <v>913</v>
      </c>
      <c r="I70" s="262">
        <v>916</v>
      </c>
      <c r="J70" s="260">
        <v>68</v>
      </c>
      <c r="K70" s="263">
        <v>7.4235807860262009</v>
      </c>
    </row>
    <row r="71" spans="1:11" ht="13.5" customHeight="1" x14ac:dyDescent="0.2">
      <c r="A71" s="256">
        <v>82</v>
      </c>
      <c r="B71" s="257" t="s">
        <v>300</v>
      </c>
      <c r="C71" s="258"/>
      <c r="D71" s="259">
        <v>1.8815553153937661</v>
      </c>
      <c r="E71" s="260">
        <v>2420</v>
      </c>
      <c r="F71" s="261">
        <v>2404</v>
      </c>
      <c r="G71" s="261">
        <v>2415</v>
      </c>
      <c r="H71" s="261">
        <v>2382</v>
      </c>
      <c r="I71" s="262">
        <v>2427</v>
      </c>
      <c r="J71" s="260">
        <v>-7</v>
      </c>
      <c r="K71" s="263">
        <v>-0.28842192006592499</v>
      </c>
    </row>
    <row r="72" spans="1:11" ht="13.5" customHeight="1" x14ac:dyDescent="0.2">
      <c r="A72" s="256" t="s">
        <v>301</v>
      </c>
      <c r="B72" s="269" t="s">
        <v>549</v>
      </c>
      <c r="C72" s="258"/>
      <c r="D72" s="259">
        <v>0.893350023713817</v>
      </c>
      <c r="E72" s="260">
        <v>1149</v>
      </c>
      <c r="F72" s="261">
        <v>1140</v>
      </c>
      <c r="G72" s="261">
        <v>1131</v>
      </c>
      <c r="H72" s="261">
        <v>1124</v>
      </c>
      <c r="I72" s="262">
        <v>1152</v>
      </c>
      <c r="J72" s="260">
        <v>-3</v>
      </c>
      <c r="K72" s="263">
        <v>-0.26041666666666669</v>
      </c>
    </row>
    <row r="73" spans="1:11" ht="13.5" customHeight="1" x14ac:dyDescent="0.2">
      <c r="A73" s="256" t="s">
        <v>302</v>
      </c>
      <c r="B73" s="257" t="s">
        <v>303</v>
      </c>
      <c r="C73" s="258"/>
      <c r="D73" s="259">
        <v>0.45717129150889851</v>
      </c>
      <c r="E73" s="260">
        <v>588</v>
      </c>
      <c r="F73" s="261">
        <v>590</v>
      </c>
      <c r="G73" s="261">
        <v>604</v>
      </c>
      <c r="H73" s="261">
        <v>593</v>
      </c>
      <c r="I73" s="262">
        <v>616</v>
      </c>
      <c r="J73" s="260">
        <v>-28</v>
      </c>
      <c r="K73" s="263">
        <v>-4.5454545454545459</v>
      </c>
    </row>
    <row r="74" spans="1:11" ht="13.5" customHeight="1" x14ac:dyDescent="0.2">
      <c r="A74" s="256">
        <v>83</v>
      </c>
      <c r="B74" s="257" t="s">
        <v>304</v>
      </c>
      <c r="C74" s="258"/>
      <c r="D74" s="259">
        <v>6.5131358996089164</v>
      </c>
      <c r="E74" s="260">
        <v>8377</v>
      </c>
      <c r="F74" s="261">
        <v>8056</v>
      </c>
      <c r="G74" s="261">
        <v>7966</v>
      </c>
      <c r="H74" s="261">
        <v>7733</v>
      </c>
      <c r="I74" s="262">
        <v>7715</v>
      </c>
      <c r="J74" s="260">
        <v>662</v>
      </c>
      <c r="K74" s="263">
        <v>8.5806869734283868</v>
      </c>
    </row>
    <row r="75" spans="1:11" ht="13.5" customHeight="1" x14ac:dyDescent="0.2">
      <c r="A75" s="256" t="s">
        <v>305</v>
      </c>
      <c r="B75" s="257" t="s">
        <v>306</v>
      </c>
      <c r="C75" s="258"/>
      <c r="D75" s="259">
        <v>5.7270811790043306</v>
      </c>
      <c r="E75" s="260">
        <v>7366</v>
      </c>
      <c r="F75" s="261">
        <v>7062</v>
      </c>
      <c r="G75" s="261">
        <v>6967</v>
      </c>
      <c r="H75" s="261">
        <v>6732</v>
      </c>
      <c r="I75" s="262">
        <v>6710</v>
      </c>
      <c r="J75" s="260">
        <v>656</v>
      </c>
      <c r="K75" s="263">
        <v>9.7764530551415803</v>
      </c>
    </row>
    <row r="76" spans="1:11" ht="13.5" customHeight="1" x14ac:dyDescent="0.2">
      <c r="A76" s="256"/>
      <c r="B76" s="257" t="s">
        <v>307</v>
      </c>
      <c r="C76" s="258"/>
      <c r="D76" s="259">
        <v>2.6124073800508487</v>
      </c>
      <c r="E76" s="260">
        <v>3360</v>
      </c>
      <c r="F76" s="261">
        <v>3072</v>
      </c>
      <c r="G76" s="261">
        <v>3054</v>
      </c>
      <c r="H76" s="261">
        <v>2892</v>
      </c>
      <c r="I76" s="262">
        <v>2893</v>
      </c>
      <c r="J76" s="260">
        <v>467</v>
      </c>
      <c r="K76" s="263">
        <v>16.142412720359488</v>
      </c>
    </row>
    <row r="77" spans="1:11" ht="13.5" customHeight="1" x14ac:dyDescent="0.2">
      <c r="A77" s="256">
        <v>84</v>
      </c>
      <c r="B77" s="257" t="s">
        <v>308</v>
      </c>
      <c r="C77" s="258"/>
      <c r="D77" s="259">
        <v>5.1315144965284523</v>
      </c>
      <c r="E77" s="260">
        <v>6600</v>
      </c>
      <c r="F77" s="261">
        <v>6796</v>
      </c>
      <c r="G77" s="261">
        <v>6584</v>
      </c>
      <c r="H77" s="261">
        <v>6713</v>
      </c>
      <c r="I77" s="262">
        <v>6597</v>
      </c>
      <c r="J77" s="260">
        <v>3</v>
      </c>
      <c r="K77" s="263">
        <v>4.5475216007276033E-2</v>
      </c>
    </row>
    <row r="78" spans="1:11" ht="13.5" customHeight="1" x14ac:dyDescent="0.2">
      <c r="A78" s="256" t="s">
        <v>309</v>
      </c>
      <c r="B78" s="257" t="s">
        <v>310</v>
      </c>
      <c r="C78" s="258"/>
      <c r="D78" s="259">
        <v>0.83814736776631393</v>
      </c>
      <c r="E78" s="260">
        <v>1078</v>
      </c>
      <c r="F78" s="261">
        <v>1072</v>
      </c>
      <c r="G78" s="261">
        <v>1036</v>
      </c>
      <c r="H78" s="261">
        <v>1052</v>
      </c>
      <c r="I78" s="262">
        <v>1031</v>
      </c>
      <c r="J78" s="260">
        <v>47</v>
      </c>
      <c r="K78" s="263">
        <v>4.5586808923375362</v>
      </c>
    </row>
    <row r="79" spans="1:11" ht="13.5" customHeight="1" x14ac:dyDescent="0.2">
      <c r="A79" s="256" t="s">
        <v>311</v>
      </c>
      <c r="B79" s="257" t="s">
        <v>312</v>
      </c>
      <c r="C79" s="258"/>
      <c r="D79" s="259">
        <v>0.20914809084335664</v>
      </c>
      <c r="E79" s="260">
        <v>269</v>
      </c>
      <c r="F79" s="261">
        <v>262</v>
      </c>
      <c r="G79" s="261">
        <v>260</v>
      </c>
      <c r="H79" s="261">
        <v>296</v>
      </c>
      <c r="I79" s="262">
        <v>298</v>
      </c>
      <c r="J79" s="260">
        <v>-29</v>
      </c>
      <c r="K79" s="263">
        <v>-9.7315436241610733</v>
      </c>
    </row>
    <row r="80" spans="1:11" s="113" customFormat="1" ht="13.5" customHeight="1" x14ac:dyDescent="0.15">
      <c r="A80" s="256" t="s">
        <v>313</v>
      </c>
      <c r="B80" s="257" t="s">
        <v>314</v>
      </c>
      <c r="C80" s="258"/>
      <c r="D80" s="259">
        <v>3.5049799015682219</v>
      </c>
      <c r="E80" s="260">
        <v>4508</v>
      </c>
      <c r="F80" s="261">
        <v>4688</v>
      </c>
      <c r="G80" s="261">
        <v>4517</v>
      </c>
      <c r="H80" s="261">
        <v>4609</v>
      </c>
      <c r="I80" s="262">
        <v>4524</v>
      </c>
      <c r="J80" s="260">
        <v>-16</v>
      </c>
      <c r="K80" s="263">
        <v>-0.35366931918656058</v>
      </c>
    </row>
    <row r="81" spans="1:11" s="113" customFormat="1" ht="13.5" customHeight="1" x14ac:dyDescent="0.15">
      <c r="A81" s="256">
        <v>91</v>
      </c>
      <c r="B81" s="257" t="s">
        <v>315</v>
      </c>
      <c r="C81" s="258"/>
      <c r="D81" s="259">
        <v>0.51004144086707048</v>
      </c>
      <c r="E81" s="260">
        <v>656</v>
      </c>
      <c r="F81" s="261">
        <v>635</v>
      </c>
      <c r="G81" s="261">
        <v>637</v>
      </c>
      <c r="H81" s="261">
        <v>675</v>
      </c>
      <c r="I81" s="262">
        <v>683</v>
      </c>
      <c r="J81" s="260">
        <v>-27</v>
      </c>
      <c r="K81" s="263">
        <v>-3.9531478770131772</v>
      </c>
    </row>
    <row r="82" spans="1:11" s="86" customFormat="1" ht="13.5" customHeight="1" x14ac:dyDescent="0.2">
      <c r="A82" s="256">
        <v>92</v>
      </c>
      <c r="B82" s="257" t="s">
        <v>316</v>
      </c>
      <c r="C82" s="258"/>
      <c r="D82" s="259">
        <v>3.8564108943607764</v>
      </c>
      <c r="E82" s="260">
        <v>4960</v>
      </c>
      <c r="F82" s="261">
        <v>4917</v>
      </c>
      <c r="G82" s="261">
        <v>4983</v>
      </c>
      <c r="H82" s="261">
        <v>5093</v>
      </c>
      <c r="I82" s="262">
        <v>5119</v>
      </c>
      <c r="J82" s="260">
        <v>-159</v>
      </c>
      <c r="K82" s="263">
        <v>-3.1060754053526081</v>
      </c>
    </row>
    <row r="83" spans="1:11" s="113" customFormat="1" ht="13.5" customHeight="1" x14ac:dyDescent="0.15">
      <c r="A83" s="256">
        <v>93</v>
      </c>
      <c r="B83" s="257" t="s">
        <v>317</v>
      </c>
      <c r="C83" s="258"/>
      <c r="D83" s="259">
        <v>0.18271301616427066</v>
      </c>
      <c r="E83" s="260">
        <v>235</v>
      </c>
      <c r="F83" s="261">
        <v>241</v>
      </c>
      <c r="G83" s="261">
        <v>247</v>
      </c>
      <c r="H83" s="261">
        <v>243</v>
      </c>
      <c r="I83" s="262">
        <v>251</v>
      </c>
      <c r="J83" s="260">
        <v>-16</v>
      </c>
      <c r="K83" s="263">
        <v>-6.3745019920318722</v>
      </c>
    </row>
    <row r="84" spans="1:11" s="86" customFormat="1" ht="13.5" customHeight="1" x14ac:dyDescent="0.2">
      <c r="A84" s="256">
        <v>94</v>
      </c>
      <c r="B84" s="257" t="s">
        <v>318</v>
      </c>
      <c r="C84" s="258"/>
      <c r="D84" s="259">
        <v>1.8333501792142564</v>
      </c>
      <c r="E84" s="260">
        <v>2358</v>
      </c>
      <c r="F84" s="261">
        <v>2382</v>
      </c>
      <c r="G84" s="261">
        <v>2456</v>
      </c>
      <c r="H84" s="261">
        <v>2535</v>
      </c>
      <c r="I84" s="262">
        <v>2564</v>
      </c>
      <c r="J84" s="260">
        <v>-206</v>
      </c>
      <c r="K84" s="263">
        <v>-8.0343213728549134</v>
      </c>
    </row>
    <row r="85" spans="1:11" s="86" customFormat="1" ht="13.5" customHeight="1" x14ac:dyDescent="0.2">
      <c r="A85" s="270" t="s">
        <v>319</v>
      </c>
      <c r="B85" s="271" t="s">
        <v>320</v>
      </c>
      <c r="C85" s="272"/>
      <c r="D85" s="273">
        <v>0.47583134422354745</v>
      </c>
      <c r="E85" s="274">
        <v>612</v>
      </c>
      <c r="F85" s="275">
        <v>629</v>
      </c>
      <c r="G85" s="275">
        <v>627</v>
      </c>
      <c r="H85" s="275">
        <v>616</v>
      </c>
      <c r="I85" s="276">
        <v>635</v>
      </c>
      <c r="J85" s="274">
        <v>-23</v>
      </c>
      <c r="K85" s="549">
        <v>-3.622047244094488</v>
      </c>
    </row>
    <row r="86" spans="1:11" ht="12.75" customHeight="1" x14ac:dyDescent="0.2">
      <c r="A86" s="113"/>
      <c r="B86" s="113"/>
      <c r="C86" s="113"/>
      <c r="D86" s="113"/>
      <c r="E86" s="113"/>
      <c r="F86" s="113"/>
      <c r="G86" s="113"/>
      <c r="H86" s="113"/>
      <c r="I86" s="113"/>
      <c r="J86" s="113"/>
      <c r="K86" s="114" t="s">
        <v>37</v>
      </c>
    </row>
    <row r="87" spans="1:11" ht="15.75" customHeight="1" x14ac:dyDescent="0.2">
      <c r="A87" s="113" t="s">
        <v>116</v>
      </c>
      <c r="B87" s="113"/>
      <c r="C87" s="113"/>
      <c r="D87" s="113"/>
      <c r="E87" s="113"/>
      <c r="F87" s="113"/>
      <c r="G87" s="113"/>
      <c r="H87" s="113"/>
      <c r="I87" s="113"/>
      <c r="J87" s="113"/>
      <c r="K87" s="113"/>
    </row>
    <row r="88" spans="1:11" ht="15.75" customHeight="1" x14ac:dyDescent="0.2">
      <c r="A88" s="277" t="s">
        <v>321</v>
      </c>
      <c r="B88" s="278"/>
      <c r="C88" s="278"/>
      <c r="D88" s="278"/>
      <c r="E88" s="278"/>
      <c r="F88" s="113"/>
      <c r="G88" s="113"/>
      <c r="H88" s="113"/>
      <c r="I88" s="113"/>
      <c r="J88" s="113"/>
      <c r="K88" s="113"/>
    </row>
    <row r="89" spans="1:11" ht="57" customHeight="1" x14ac:dyDescent="0.2">
      <c r="A89" s="279" t="s">
        <v>322</v>
      </c>
      <c r="B89" s="279"/>
      <c r="C89" s="279"/>
      <c r="D89" s="279"/>
      <c r="E89" s="279"/>
      <c r="F89" s="279"/>
      <c r="G89" s="279"/>
      <c r="H89" s="279"/>
      <c r="I89" s="279"/>
      <c r="J89" s="279"/>
      <c r="K89" s="279"/>
    </row>
    <row r="90" spans="1:11" ht="21.75" customHeight="1" x14ac:dyDescent="0.2">
      <c r="A90" s="116" t="s">
        <v>323</v>
      </c>
      <c r="B90" s="116"/>
      <c r="C90" s="116"/>
      <c r="D90" s="116"/>
      <c r="E90" s="116"/>
      <c r="F90" s="116"/>
      <c r="G90" s="116"/>
      <c r="H90" s="116"/>
      <c r="I90" s="116"/>
      <c r="J90" s="116"/>
      <c r="K90" s="116"/>
    </row>
    <row r="91" spans="1:11" ht="15.75" customHeight="1" x14ac:dyDescent="0.2">
      <c r="A91" s="116" t="s">
        <v>324</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2025-09-26T00:25:25Z</dcterms:created>
  <dcterms:modified xsi:type="dcterms:W3CDTF">2025-09-26T00:27:13Z</dcterms:modified>
</cp:coreProperties>
</file>