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5F6B2053-280B-45B0-B742-623CA81A7376}" xr6:coauthVersionLast="47" xr6:coauthVersionMax="47" xr10:uidLastSave="{00000000-0000-0000-0000-000000000000}"/>
  <bookViews>
    <workbookView xWindow="-120" yWindow="-120" windowWidth="29040" windowHeight="15720" xr2:uid="{A039FAFB-E524-46A5-824D-E44CC034FD6E}"/>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c r="K76" i="25" s="1"/>
  <c r="G76" i="25"/>
  <c r="F76" i="25"/>
  <c r="E76" i="25"/>
  <c r="L75" i="25"/>
  <c r="H75" i="25" s="1"/>
  <c r="J75" i="25"/>
  <c r="G75" i="25"/>
  <c r="F75" i="25"/>
  <c r="E75" i="25"/>
  <c r="L74" i="25"/>
  <c r="H74" i="25" s="1"/>
  <c r="G74" i="25"/>
  <c r="F74" i="25"/>
  <c r="E74" i="25"/>
  <c r="L73" i="25"/>
  <c r="I73" i="25"/>
  <c r="H73" i="25"/>
  <c r="J73" i="25" s="1"/>
  <c r="G73" i="25"/>
  <c r="F73" i="25"/>
  <c r="E73" i="25"/>
  <c r="L72" i="25"/>
  <c r="H72" i="25" s="1"/>
  <c r="I72" i="25" s="1"/>
  <c r="K72" i="25"/>
  <c r="G72" i="25"/>
  <c r="F72" i="25"/>
  <c r="E72" i="25"/>
  <c r="L71" i="25"/>
  <c r="H71" i="25" s="1"/>
  <c r="G71" i="25"/>
  <c r="F71" i="25"/>
  <c r="E71" i="25"/>
  <c r="L70" i="25"/>
  <c r="H70" i="25"/>
  <c r="K70" i="25" s="1"/>
  <c r="G70" i="25"/>
  <c r="F70" i="25"/>
  <c r="E70" i="25"/>
  <c r="L69" i="25"/>
  <c r="H69" i="25" s="1"/>
  <c r="G69" i="25"/>
  <c r="F69" i="25"/>
  <c r="E69" i="25"/>
  <c r="L68" i="25"/>
  <c r="J68" i="25"/>
  <c r="H68" i="25"/>
  <c r="K68" i="25" s="1"/>
  <c r="G68" i="25"/>
  <c r="F68" i="25"/>
  <c r="E68" i="25"/>
  <c r="L67" i="25"/>
  <c r="H67" i="25" s="1"/>
  <c r="G67" i="25"/>
  <c r="F67" i="25"/>
  <c r="E67" i="25"/>
  <c r="L66" i="25"/>
  <c r="H66" i="25" s="1"/>
  <c r="G66" i="25"/>
  <c r="F66" i="25"/>
  <c r="E66" i="25"/>
  <c r="L65" i="25"/>
  <c r="H65" i="25"/>
  <c r="K65" i="25" s="1"/>
  <c r="G65" i="25"/>
  <c r="F65" i="25"/>
  <c r="E65" i="25"/>
  <c r="L64" i="25"/>
  <c r="J64" i="25"/>
  <c r="H64" i="25"/>
  <c r="K64" i="25" s="1"/>
  <c r="G64" i="25"/>
  <c r="F64" i="25"/>
  <c r="E64" i="25"/>
  <c r="L63" i="25"/>
  <c r="H63" i="25" s="1"/>
  <c r="G63" i="25"/>
  <c r="F63" i="25"/>
  <c r="E63" i="25"/>
  <c r="L62" i="25"/>
  <c r="H62" i="25"/>
  <c r="K62" i="25" s="1"/>
  <c r="G62" i="25"/>
  <c r="F62" i="25"/>
  <c r="E62" i="25"/>
  <c r="L61" i="25"/>
  <c r="H61" i="25"/>
  <c r="K61" i="25" s="1"/>
  <c r="G61" i="25"/>
  <c r="F61" i="25"/>
  <c r="E61" i="25"/>
  <c r="L60" i="25"/>
  <c r="H60" i="25" s="1"/>
  <c r="G60" i="25"/>
  <c r="F60" i="25"/>
  <c r="E60" i="25"/>
  <c r="L59" i="25"/>
  <c r="J59" i="25"/>
  <c r="H59" i="25"/>
  <c r="K59" i="25" s="1"/>
  <c r="G59" i="25"/>
  <c r="F59" i="25"/>
  <c r="E59" i="25"/>
  <c r="L58" i="25"/>
  <c r="H58" i="25" s="1"/>
  <c r="G58" i="25"/>
  <c r="F58" i="25"/>
  <c r="E58" i="25"/>
  <c r="L57" i="25"/>
  <c r="H57" i="25" s="1"/>
  <c r="G57" i="25"/>
  <c r="F57" i="25"/>
  <c r="E57" i="25"/>
  <c r="L56" i="25"/>
  <c r="H56" i="25"/>
  <c r="K56" i="25" s="1"/>
  <c r="G56" i="25"/>
  <c r="F56" i="25"/>
  <c r="E56" i="25"/>
  <c r="L55" i="25"/>
  <c r="H55" i="25" s="1"/>
  <c r="G55" i="25"/>
  <c r="F55" i="25"/>
  <c r="E55" i="25"/>
  <c r="L54" i="25"/>
  <c r="H54" i="25" s="1"/>
  <c r="G54" i="25"/>
  <c r="F54" i="25"/>
  <c r="E54" i="25"/>
  <c r="L53" i="25"/>
  <c r="H53" i="25"/>
  <c r="K53" i="25" s="1"/>
  <c r="G53" i="25"/>
  <c r="F53" i="25"/>
  <c r="E53" i="25"/>
  <c r="L52" i="25"/>
  <c r="H52" i="25"/>
  <c r="K52" i="25" s="1"/>
  <c r="G52" i="25"/>
  <c r="F52" i="25"/>
  <c r="E52" i="25"/>
  <c r="C46" i="25"/>
  <c r="G46" i="25" s="1"/>
  <c r="B46" i="25"/>
  <c r="F46" i="25" s="1"/>
  <c r="K45" i="25"/>
  <c r="H45" i="25"/>
  <c r="F45" i="25"/>
  <c r="C45" i="25"/>
  <c r="M45" i="25" s="1"/>
  <c r="B45" i="25"/>
  <c r="M44" i="25"/>
  <c r="K44" i="25"/>
  <c r="H44" i="25"/>
  <c r="F44" i="25"/>
  <c r="C44" i="25"/>
  <c r="I44" i="25" s="1"/>
  <c r="B44" i="25"/>
  <c r="K43" i="25"/>
  <c r="H43" i="25"/>
  <c r="F43" i="25"/>
  <c r="C43" i="25"/>
  <c r="G43" i="25" s="1"/>
  <c r="B43" i="25"/>
  <c r="K42" i="25"/>
  <c r="H42" i="25"/>
  <c r="F42" i="25"/>
  <c r="C42" i="25"/>
  <c r="M42" i="25" s="1"/>
  <c r="B42" i="25"/>
  <c r="M41" i="25"/>
  <c r="K41" i="25"/>
  <c r="H41" i="25"/>
  <c r="F41" i="25"/>
  <c r="C41" i="25"/>
  <c r="I41" i="25" s="1"/>
  <c r="B41" i="25"/>
  <c r="C40" i="25"/>
  <c r="G40" i="25" s="1"/>
  <c r="B40" i="25"/>
  <c r="K40" i="25" s="1"/>
  <c r="C39" i="25"/>
  <c r="M39" i="25" s="1"/>
  <c r="B39" i="25"/>
  <c r="H39" i="25" s="1"/>
  <c r="C38" i="25"/>
  <c r="I38" i="25" s="1"/>
  <c r="B38" i="25"/>
  <c r="H38" i="25" s="1"/>
  <c r="E37" i="25"/>
  <c r="D37" i="25"/>
  <c r="J36" i="25"/>
  <c r="H36" i="25"/>
  <c r="C36" i="25"/>
  <c r="L36" i="25" s="1"/>
  <c r="B36" i="25"/>
  <c r="F36" i="25" s="1"/>
  <c r="K35" i="25"/>
  <c r="J35" i="25"/>
  <c r="H35" i="25"/>
  <c r="D35" i="25"/>
  <c r="C35" i="25"/>
  <c r="L35" i="25" s="1"/>
  <c r="B35" i="25"/>
  <c r="F35" i="25" s="1"/>
  <c r="K34" i="25"/>
  <c r="J34" i="25"/>
  <c r="H34" i="25"/>
  <c r="D34" i="25"/>
  <c r="C34" i="25"/>
  <c r="L34" i="25" s="1"/>
  <c r="B34" i="25"/>
  <c r="F34" i="25" s="1"/>
  <c r="J33" i="25"/>
  <c r="H33" i="25"/>
  <c r="C33" i="25"/>
  <c r="L33" i="25" s="1"/>
  <c r="B33" i="25"/>
  <c r="F33" i="25" s="1"/>
  <c r="K32" i="25"/>
  <c r="J32" i="25"/>
  <c r="H32" i="25"/>
  <c r="D32" i="25"/>
  <c r="C32" i="25"/>
  <c r="L32" i="25" s="1"/>
  <c r="B32" i="25"/>
  <c r="F32" i="25" s="1"/>
  <c r="K31" i="25"/>
  <c r="J31" i="25"/>
  <c r="H31" i="25"/>
  <c r="D31" i="25"/>
  <c r="C31" i="25"/>
  <c r="L31" i="25" s="1"/>
  <c r="B31" i="25"/>
  <c r="F31" i="25" s="1"/>
  <c r="J30" i="25"/>
  <c r="H30" i="25"/>
  <c r="C30" i="25"/>
  <c r="L30" i="25" s="1"/>
  <c r="B30" i="25"/>
  <c r="F30" i="25" s="1"/>
  <c r="K29" i="25"/>
  <c r="J29" i="25"/>
  <c r="H29" i="25"/>
  <c r="D29" i="25"/>
  <c r="C29" i="25"/>
  <c r="L29" i="25" s="1"/>
  <c r="B29" i="25"/>
  <c r="F29" i="25" s="1"/>
  <c r="K28" i="25"/>
  <c r="J28" i="25"/>
  <c r="H28" i="25"/>
  <c r="D28" i="25"/>
  <c r="C28" i="25"/>
  <c r="L28" i="25" s="1"/>
  <c r="B28" i="25"/>
  <c r="F28" i="25" s="1"/>
  <c r="J27" i="25"/>
  <c r="H27" i="25"/>
  <c r="C27" i="25"/>
  <c r="L27" i="25" s="1"/>
  <c r="B27" i="25"/>
  <c r="F27" i="25" s="1"/>
  <c r="K26" i="25"/>
  <c r="J26" i="25"/>
  <c r="H26" i="25"/>
  <c r="D26" i="25"/>
  <c r="C26" i="25"/>
  <c r="L26" i="25" s="1"/>
  <c r="B26" i="25"/>
  <c r="F26" i="25" s="1"/>
  <c r="K25" i="25"/>
  <c r="J25" i="25"/>
  <c r="H25" i="25"/>
  <c r="D25" i="25"/>
  <c r="C25" i="25"/>
  <c r="L25" i="25" s="1"/>
  <c r="B25" i="25"/>
  <c r="F25" i="25" s="1"/>
  <c r="J24" i="25"/>
  <c r="H24" i="25"/>
  <c r="C24" i="25"/>
  <c r="L24" i="25" s="1"/>
  <c r="B24" i="25"/>
  <c r="F24" i="25" s="1"/>
  <c r="K23" i="25"/>
  <c r="J23" i="25"/>
  <c r="H23" i="25"/>
  <c r="D23" i="25"/>
  <c r="C23" i="25"/>
  <c r="L23" i="25" s="1"/>
  <c r="B23" i="25"/>
  <c r="F23" i="25" s="1"/>
  <c r="K22" i="25"/>
  <c r="J22" i="25"/>
  <c r="H22" i="25"/>
  <c r="D22" i="25"/>
  <c r="C22" i="25"/>
  <c r="L22" i="25" s="1"/>
  <c r="B22" i="25"/>
  <c r="F22" i="25" s="1"/>
  <c r="J21" i="25"/>
  <c r="H21" i="25"/>
  <c r="C21" i="25"/>
  <c r="L21" i="25" s="1"/>
  <c r="B21" i="25"/>
  <c r="F21" i="25" s="1"/>
  <c r="K20" i="25"/>
  <c r="J20" i="25"/>
  <c r="H20" i="25"/>
  <c r="D20" i="25"/>
  <c r="C20" i="25"/>
  <c r="L20" i="25" s="1"/>
  <c r="B20" i="25"/>
  <c r="F20" i="25" s="1"/>
  <c r="K19" i="25"/>
  <c r="J19" i="25"/>
  <c r="H19" i="25"/>
  <c r="D19" i="25"/>
  <c r="C19" i="25"/>
  <c r="L19" i="25" s="1"/>
  <c r="B19" i="25"/>
  <c r="F19" i="25" s="1"/>
  <c r="J18" i="25"/>
  <c r="H18" i="25"/>
  <c r="C18" i="25"/>
  <c r="L18" i="25" s="1"/>
  <c r="B18" i="25"/>
  <c r="F18" i="25" s="1"/>
  <c r="K17" i="25"/>
  <c r="J17" i="25"/>
  <c r="H17" i="25"/>
  <c r="D17" i="25"/>
  <c r="C17" i="25"/>
  <c r="L17" i="25" s="1"/>
  <c r="B17" i="25"/>
  <c r="F17" i="25" s="1"/>
  <c r="K16" i="25"/>
  <c r="J16" i="25"/>
  <c r="H16" i="25"/>
  <c r="D16" i="25"/>
  <c r="C16" i="25"/>
  <c r="L16" i="25" s="1"/>
  <c r="B16" i="25"/>
  <c r="F16" i="25" s="1"/>
  <c r="J15" i="25"/>
  <c r="H15" i="25"/>
  <c r="C15" i="25"/>
  <c r="L15" i="25" s="1"/>
  <c r="B15" i="25"/>
  <c r="F15" i="25" s="1"/>
  <c r="K14" i="25"/>
  <c r="J14" i="25"/>
  <c r="H14" i="25"/>
  <c r="D14" i="25"/>
  <c r="C14" i="25"/>
  <c r="L14" i="25" s="1"/>
  <c r="B14" i="25"/>
  <c r="F14" i="25" s="1"/>
  <c r="K9" i="25"/>
  <c r="J9" i="25"/>
  <c r="H9" i="25"/>
  <c r="D9" i="25"/>
  <c r="C9" i="25"/>
  <c r="L9" i="25" s="1"/>
  <c r="B9" i="25"/>
  <c r="F9" i="25" s="1"/>
  <c r="C8" i="25"/>
  <c r="L8" i="25" s="1"/>
  <c r="B8" i="25"/>
  <c r="D8" i="25" s="1"/>
  <c r="C7" i="25"/>
  <c r="I7" i="25" s="1"/>
  <c r="B7" i="25"/>
  <c r="D7" i="25" s="1"/>
  <c r="L6" i="25"/>
  <c r="C6" i="25"/>
  <c r="I6" i="25" s="1"/>
  <c r="B6" i="25"/>
  <c r="D6" i="25" s="1"/>
  <c r="E15" i="25" l="1"/>
  <c r="E18" i="25"/>
  <c r="E21" i="25"/>
  <c r="E24" i="25"/>
  <c r="E27" i="25"/>
  <c r="E30" i="25"/>
  <c r="E33" i="25"/>
  <c r="E36" i="25"/>
  <c r="M38" i="25"/>
  <c r="M15" i="25"/>
  <c r="M18" i="25"/>
  <c r="M21" i="25"/>
  <c r="M24" i="25"/>
  <c r="M27" i="25"/>
  <c r="M30" i="25"/>
  <c r="M33" i="25"/>
  <c r="M36" i="25"/>
  <c r="M8" i="25"/>
  <c r="L7" i="25"/>
  <c r="K38" i="25"/>
  <c r="K39" i="25"/>
  <c r="H46" i="25"/>
  <c r="K46" i="25"/>
  <c r="F40" i="25"/>
  <c r="F6" i="25"/>
  <c r="F38" i="25"/>
  <c r="F39" i="25"/>
  <c r="H40" i="25"/>
  <c r="F7" i="25"/>
  <c r="F8" i="25"/>
  <c r="I60" i="25"/>
  <c r="K60" i="25"/>
  <c r="J60" i="25"/>
  <c r="K55" i="25"/>
  <c r="J55" i="25"/>
  <c r="I55" i="25"/>
  <c r="I69" i="25"/>
  <c r="K69" i="25"/>
  <c r="J69" i="25"/>
  <c r="J74" i="25"/>
  <c r="K74" i="25"/>
  <c r="I74" i="25"/>
  <c r="J58" i="25"/>
  <c r="I58" i="25"/>
  <c r="K58" i="25"/>
  <c r="I63" i="25"/>
  <c r="J63" i="25"/>
  <c r="K63" i="25"/>
  <c r="I54" i="25"/>
  <c r="J54" i="25"/>
  <c r="K54" i="25"/>
  <c r="J67" i="25"/>
  <c r="I67" i="25"/>
  <c r="K67" i="25"/>
  <c r="I57" i="25"/>
  <c r="K57" i="25"/>
  <c r="J57" i="25"/>
  <c r="J71" i="25"/>
  <c r="K71" i="25"/>
  <c r="I71" i="25"/>
  <c r="I66" i="25"/>
  <c r="K66" i="25"/>
  <c r="J66" i="25"/>
  <c r="H7" i="25"/>
  <c r="J6" i="25"/>
  <c r="J7" i="25"/>
  <c r="J8" i="25"/>
  <c r="M9" i="25"/>
  <c r="E16" i="25"/>
  <c r="M16" i="25"/>
  <c r="E19" i="25"/>
  <c r="M25" i="25"/>
  <c r="E28" i="25"/>
  <c r="M28" i="25"/>
  <c r="E31" i="25"/>
  <c r="M31" i="25"/>
  <c r="E34" i="25"/>
  <c r="M34" i="25"/>
  <c r="E6" i="25"/>
  <c r="K6" i="25"/>
  <c r="E7" i="25"/>
  <c r="K7" i="25"/>
  <c r="E8" i="25"/>
  <c r="K8" i="25"/>
  <c r="G9" i="25"/>
  <c r="I14" i="25"/>
  <c r="D15" i="25"/>
  <c r="K15" i="25"/>
  <c r="G16" i="25"/>
  <c r="I17" i="25"/>
  <c r="D18" i="25"/>
  <c r="K18" i="25"/>
  <c r="G19" i="25"/>
  <c r="I20" i="25"/>
  <c r="D21" i="25"/>
  <c r="K21" i="25"/>
  <c r="G22" i="25"/>
  <c r="I23" i="25"/>
  <c r="D24" i="25"/>
  <c r="K24" i="25"/>
  <c r="G25" i="25"/>
  <c r="I26" i="25"/>
  <c r="D27" i="25"/>
  <c r="K27" i="25"/>
  <c r="G28" i="25"/>
  <c r="I29" i="25"/>
  <c r="D30" i="25"/>
  <c r="K30" i="25"/>
  <c r="G31" i="25"/>
  <c r="I32" i="25"/>
  <c r="D33" i="25"/>
  <c r="K33" i="25"/>
  <c r="G34" i="25"/>
  <c r="I35" i="25"/>
  <c r="D36" i="25"/>
  <c r="K36" i="25"/>
  <c r="E38" i="25"/>
  <c r="L38" i="25"/>
  <c r="G39" i="25"/>
  <c r="J40" i="25"/>
  <c r="D40" i="25"/>
  <c r="I40" i="25"/>
  <c r="E41" i="25"/>
  <c r="L41" i="25"/>
  <c r="G42" i="25"/>
  <c r="J43" i="25"/>
  <c r="D43" i="25"/>
  <c r="I43" i="25"/>
  <c r="E44" i="25"/>
  <c r="L44" i="25"/>
  <c r="G45" i="25"/>
  <c r="J46" i="25"/>
  <c r="D46" i="25"/>
  <c r="I46" i="25"/>
  <c r="I59" i="25"/>
  <c r="I64" i="25"/>
  <c r="I68" i="25"/>
  <c r="K73" i="25"/>
  <c r="K75" i="25"/>
  <c r="I75" i="25"/>
  <c r="G6" i="25"/>
  <c r="M6" i="25"/>
  <c r="G7" i="25"/>
  <c r="M7" i="25"/>
  <c r="G8" i="25"/>
  <c r="I9" i="25"/>
  <c r="G15" i="25"/>
  <c r="I16" i="25"/>
  <c r="G18" i="25"/>
  <c r="I19" i="25"/>
  <c r="G21" i="25"/>
  <c r="I22" i="25"/>
  <c r="G24" i="25"/>
  <c r="I25" i="25"/>
  <c r="G27" i="25"/>
  <c r="I28" i="25"/>
  <c r="G30" i="25"/>
  <c r="I31" i="25"/>
  <c r="G33" i="25"/>
  <c r="I34" i="25"/>
  <c r="G36" i="25"/>
  <c r="G38" i="25"/>
  <c r="J39" i="25"/>
  <c r="D39" i="25"/>
  <c r="I39" i="25"/>
  <c r="E40" i="25"/>
  <c r="L40" i="25"/>
  <c r="G41" i="25"/>
  <c r="J42" i="25"/>
  <c r="D42" i="25"/>
  <c r="I42" i="25"/>
  <c r="E43" i="25"/>
  <c r="L43" i="25"/>
  <c r="G44" i="25"/>
  <c r="J45" i="25"/>
  <c r="D45" i="25"/>
  <c r="I45" i="25"/>
  <c r="E46" i="25"/>
  <c r="L46" i="25"/>
  <c r="I52" i="25"/>
  <c r="I56" i="25"/>
  <c r="I61" i="25"/>
  <c r="I65" i="25"/>
  <c r="I70" i="25"/>
  <c r="H6" i="25"/>
  <c r="H8" i="25"/>
  <c r="E14" i="25"/>
  <c r="M14" i="25"/>
  <c r="E17" i="25"/>
  <c r="M17" i="25"/>
  <c r="E20" i="25"/>
  <c r="M20" i="25"/>
  <c r="E23" i="25"/>
  <c r="M23" i="25"/>
  <c r="E26" i="25"/>
  <c r="M26" i="25"/>
  <c r="E29" i="25"/>
  <c r="M29" i="25"/>
  <c r="E32" i="25"/>
  <c r="M32" i="25"/>
  <c r="E35" i="25"/>
  <c r="M35" i="25"/>
  <c r="M40" i="25"/>
  <c r="M43" i="25"/>
  <c r="M46" i="25"/>
  <c r="J52" i="25"/>
  <c r="J56" i="25"/>
  <c r="J61" i="25"/>
  <c r="J65" i="25"/>
  <c r="J70" i="25"/>
  <c r="J72" i="25"/>
  <c r="I8" i="25"/>
  <c r="G14" i="25"/>
  <c r="I15" i="25"/>
  <c r="G17" i="25"/>
  <c r="I18" i="25"/>
  <c r="G20" i="25"/>
  <c r="I21" i="25"/>
  <c r="G23" i="25"/>
  <c r="I24" i="25"/>
  <c r="G26" i="25"/>
  <c r="I27" i="25"/>
  <c r="G29" i="25"/>
  <c r="I30" i="25"/>
  <c r="G32" i="25"/>
  <c r="I33" i="25"/>
  <c r="G35" i="25"/>
  <c r="I36" i="25"/>
  <c r="J38" i="25"/>
  <c r="D38" i="25"/>
  <c r="E39" i="25"/>
  <c r="L39" i="25"/>
  <c r="J41" i="25"/>
  <c r="D41" i="25"/>
  <c r="E42" i="25"/>
  <c r="L42" i="25"/>
  <c r="J44" i="25"/>
  <c r="D44" i="25"/>
  <c r="E45" i="25"/>
  <c r="L45" i="25"/>
  <c r="I53" i="25"/>
  <c r="I62" i="25"/>
  <c r="K78" i="25"/>
  <c r="E9" i="25"/>
  <c r="M19" i="25"/>
  <c r="E22" i="25"/>
  <c r="M22" i="25"/>
  <c r="E25" i="25"/>
  <c r="J53" i="25"/>
  <c r="J62" i="25"/>
  <c r="I76" i="25"/>
  <c r="I78" i="25" s="1"/>
  <c r="J76" i="25"/>
  <c r="J78" i="25" l="1"/>
  <c r="I79" i="25"/>
  <c r="I80" i="25"/>
  <c r="K79" i="25"/>
  <c r="K80" i="25"/>
  <c r="I83" i="25" l="1"/>
  <c r="J79" i="25"/>
  <c r="I84" i="25" s="1"/>
  <c r="J80" i="25"/>
  <c r="I82" i="25" l="1"/>
</calcChain>
</file>

<file path=xl/sharedStrings.xml><?xml version="1.0" encoding="utf-8"?>
<sst xmlns="http://schemas.openxmlformats.org/spreadsheetml/2006/main" count="1678" uniqueCount="556">
  <si>
    <t>Impressum</t>
  </si>
  <si>
    <t>Produktlinie/Reihe:</t>
  </si>
  <si>
    <t>Tabellen</t>
  </si>
  <si>
    <t>Produkt-ID:</t>
  </si>
  <si>
    <t>Titel:</t>
  </si>
  <si>
    <t>Regionalreport über Beschäftigte (Quartalszahlen)</t>
  </si>
  <si>
    <t>Region:</t>
  </si>
  <si>
    <t>Mainz, kreisfreie Stadt (07315)</t>
  </si>
  <si>
    <t>Berichtsmonat:</t>
  </si>
  <si>
    <t>30. Juni 2025</t>
  </si>
  <si>
    <t>Erstellungsdatum:</t>
  </si>
  <si>
    <t>10.01.2026</t>
  </si>
  <si>
    <t>Periodizität:</t>
  </si>
  <si>
    <t>vierteljährlich</t>
  </si>
  <si>
    <t>Nächster Veröffentlichungstermin:</t>
  </si>
  <si>
    <t>10.04.2026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</si>
  <si>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</si>
  <si>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</si>
  <si>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</si>
  <si>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</si>
  <si>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</si>
  <si>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</si>
  <si>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Südwest</t>
  </si>
  <si>
    <t>Saonestr. 2-4</t>
  </si>
  <si>
    <t>60528 Frankfurt a.M.</t>
  </si>
  <si>
    <t>E-Mail:</t>
  </si>
  <si>
    <t>Statistik-Service-Suedwest@arbeitsagentur.de</t>
  </si>
  <si>
    <t>Hotline:</t>
  </si>
  <si>
    <t>069/6670-601</t>
  </si>
  <si>
    <t>Fax:</t>
  </si>
  <si>
    <t>069/6670-910601</t>
  </si>
  <si>
    <t>Internet:</t>
  </si>
  <si>
    <t>https://statistik.arbeitsagentur.de</t>
  </si>
  <si>
    <t>Zitierhinweis:</t>
  </si>
  <si>
    <t>Statistik der Bundesagentur für Arbeit,</t>
  </si>
  <si>
    <t>Tabellen, Regionalreport über Beschäftigte (Quartalszahlen), Frankfurt a.M., Dezember 2025</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</si>
  <si>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</si>
  <si>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</si>
  <si>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</si>
  <si>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</si>
  <si>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</si>
  <si>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</si>
  <si>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30. Juni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</si>
  <si>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</si>
  <si>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</si>
  <si>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</si>
  <si>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</si>
  <si>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</si>
  <si>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</si>
  <si>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</si>
  <si>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</si>
  <si>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</si>
  <si>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</si>
  <si>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</si>
  <si>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</si>
  <si>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</si>
  <si>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</si>
  <si>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</si>
  <si>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</si>
  <si>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</si>
  <si>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</si>
  <si>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</si>
  <si>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</si>
  <si>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</si>
  <si>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</si>
  <si>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</si>
  <si>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</si>
  <si>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</si>
  <si>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</si>
  <si>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</si>
  <si>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</si>
  <si>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</si>
  <si>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</si>
  <si>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</si>
  <si>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</si>
  <si>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</si>
  <si>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</si>
  <si>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</si>
  <si>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</si>
  <si>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</si>
  <si>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</si>
  <si>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</si>
  <si>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</si>
  <si>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</si>
  <si>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</si>
  <si>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</si>
  <si>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Mainz, kreisfreie Stadt (07315);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</si>
  <si>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</si>
  <si>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</si>
  <si>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</si>
  <si>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</si>
  <si>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Jun. 25</t>
  </si>
  <si>
    <t>Mrz. 25</t>
  </si>
  <si>
    <t>Dez. 24</t>
  </si>
  <si>
    <t>Sep. 24</t>
  </si>
  <si>
    <t>Jun.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</si>
  <si>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</si>
  <si>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</si>
  <si>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</si>
  <si>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</si>
  <si>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</si>
  <si>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</si>
  <si>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</si>
  <si>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</si>
  <si>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</si>
  <si>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</si>
  <si>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</si>
  <si>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</si>
  <si>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</si>
  <si>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</si>
  <si>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</si>
  <si>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</si>
  <si>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</si>
  <si>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</si>
  <si>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</si>
  <si>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</si>
  <si>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</si>
  <si>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</si>
  <si>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</si>
  <si>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</si>
  <si>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</si>
  <si>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</si>
  <si>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</si>
  <si>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Bundesland Rheinland-Pfalz</t>
  </si>
  <si>
    <t>Westdeutschland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</si>
  <si>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</si>
  <si>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</si>
  <si>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</si>
  <si>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</si>
  <si>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</si>
  <si>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</si>
  <si>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</si>
  <si>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</si>
  <si>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</si>
  <si>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</si>
  <si>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</si>
  <si>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</si>
  <si>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</si>
  <si>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</si>
  <si>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</si>
  <si>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</si>
  <si>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</si>
  <si>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</si>
  <si>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</si>
  <si>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</si>
  <si>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</si>
  <si>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</si>
  <si>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</si>
  <si>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</si>
  <si>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</si>
  <si>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</si>
  <si>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</si>
  <si>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</si>
  <si>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</si>
  <si>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</si>
  <si>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</si>
  <si>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</si>
  <si>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</si>
  <si>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</si>
  <si>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</si>
  <si>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</si>
  <si>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</si>
  <si>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</si>
  <si>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</si>
  <si>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</si>
  <si>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</si>
  <si>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</si>
  <si>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</si>
  <si>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</si>
  <si>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</si>
  <si>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</si>
  <si>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</si>
  <si>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</si>
  <si>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</si>
  <si>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</si>
  <si>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</si>
  <si>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</si>
  <si>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</si>
  <si>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</si>
  <si>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Mainz, kreisfreie Stadt (07315)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</si>
  <si>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</si>
  <si>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</si>
  <si>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</si>
  <si>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</si>
  <si>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</si>
  <si>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</si>
  <si>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</si>
  <si>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</si>
  <si>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</si>
  <si>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</si>
  <si>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</si>
  <si>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</si>
  <si>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</si>
  <si>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</si>
  <si>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</si>
  <si>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</si>
  <si>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</si>
  <si>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</si>
  <si>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</si>
  <si>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</si>
  <si>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</si>
  <si>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</si>
  <si>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</si>
  <si>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</si>
  <si>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</si>
  <si>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</si>
  <si>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</si>
  <si>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</si>
  <si>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</si>
  <si>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</si>
  <si>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</si>
  <si>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</si>
  <si>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</si>
  <si>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</si>
  <si>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</si>
  <si>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</si>
  <si>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</si>
  <si>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</si>
  <si>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</si>
  <si>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</si>
  <si>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</si>
  <si>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</si>
  <si>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</si>
  <si>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</si>
  <si>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</si>
  <si>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</si>
  <si>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</si>
  <si>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</si>
  <si>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</si>
  <si>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</si>
  <si>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</si>
  <si>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</si>
  <si>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</si>
  <si>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</si>
  <si>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</si>
  <si>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</si>
  <si>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</si>
  <si>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</si>
  <si>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</si>
  <si>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</si>
  <si>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</si>
  <si>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</si>
  <si>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</si>
  <si>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</si>
  <si>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</si>
  <si>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</si>
  <si>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</si>
  <si>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</si>
  <si>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</si>
  <si>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</si>
  <si>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</si>
  <si>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</si>
  <si>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</si>
  <si>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</si>
  <si>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</si>
  <si>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</si>
  <si>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</si>
  <si>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</si>
  <si>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</si>
  <si>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</si>
  <si>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</si>
  <si>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</si>
  <si>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</si>
  <si>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</si>
  <si>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</si>
  <si>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</si>
  <si>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</si>
  <si>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</si>
  <si>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</si>
  <si>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</si>
  <si>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</si>
  <si>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</si>
  <si>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</si>
  <si>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</si>
  <si>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</si>
  <si>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</si>
  <si>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</si>
  <si>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</si>
  <si>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</si>
  <si>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</si>
  <si>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</si>
  <si>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</si>
  <si>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</si>
  <si>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</si>
  <si>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</si>
  <si>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</si>
  <si>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</si>
  <si>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</si>
  <si>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</si>
  <si>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</si>
  <si>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</si>
  <si>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</si>
  <si>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</si>
  <si>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</si>
  <si>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</si>
  <si>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</si>
  <si>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</si>
  <si>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</si>
  <si>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</si>
  <si>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</si>
  <si>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</si>
  <si>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</si>
  <si>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</si>
  <si>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</si>
  <si>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</si>
  <si>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</si>
  <si>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</si>
  <si>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</si>
  <si>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</si>
  <si>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</si>
  <si>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</si>
  <si>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</si>
  <si>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</si>
  <si>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</si>
  <si>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</si>
  <si>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</si>
  <si>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</si>
  <si>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</si>
  <si>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</si>
  <si>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</si>
  <si>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</si>
  <si>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</si>
  <si>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</si>
  <si>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</si>
  <si>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</si>
  <si>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</si>
  <si>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</si>
  <si>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</si>
  <si>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</si>
  <si>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</si>
  <si>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</si>
  <si>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</si>
  <si>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</si>
  <si>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</si>
  <si>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</si>
  <si>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</si>
  <si>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2. Quartal 2025</t>
  </si>
  <si>
    <t xml:space="preserve">Merkmale           </t>
  </si>
  <si>
    <t>1. Quartal 2025</t>
  </si>
  <si>
    <t>4. Quartal 2024</t>
  </si>
  <si>
    <t>3. Quartal 2024</t>
  </si>
  <si>
    <t>2.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</si>
  <si>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</si>
  <si>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</si>
  <si>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</si>
  <si>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</si>
  <si>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</si>
  <si>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</si>
  <si>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</si>
  <si>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</si>
  <si>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</si>
  <si>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</si>
  <si>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</si>
  <si>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</si>
  <si>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</si>
  <si>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</si>
  <si>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</si>
  <si>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</si>
  <si>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</si>
  <si>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</si>
  <si>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</si>
  <si>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</si>
  <si>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</si>
  <si>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</si>
  <si>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</si>
  <si>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</si>
  <si>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</si>
  <si>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</si>
  <si>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</si>
  <si>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</si>
  <si>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</si>
  <si>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</si>
  <si>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</si>
  <si>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</si>
  <si>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</si>
  <si>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</si>
  <si>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Mainz, kreisfreie Stadt (07315); (Gebietsstand Dezember 2025)</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</si>
  <si>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</si>
  <si>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</si>
  <si>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</si>
  <si>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</si>
  <si>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</si>
  <si>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</si>
  <si>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</si>
  <si>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</si>
  <si>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</si>
  <si>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</si>
  <si>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</si>
  <si>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</si>
  <si>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</si>
  <si>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Jun. / 2 . Quartal </t>
  </si>
  <si>
    <t xml:space="preserve">         Sep. / 3 . Quartal </t>
  </si>
  <si>
    <t xml:space="preserve">         Dez. / 4 . Quartal </t>
  </si>
  <si>
    <t xml:space="preserve">2016 Mrz. / 1 . Quartal </t>
  </si>
  <si>
    <t xml:space="preserve">         Jun. / 2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</si>
  <si>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</si>
  <si>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</si>
  <si>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</si>
  <si>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</si>
  <si>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</si>
  <si>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</si>
  <si>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</si>
  <si>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</si>
  <si>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</si>
  <si>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</si>
  <si>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</si>
  <si>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</si>
  <si>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</si>
  <si>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</si>
  <si>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</si>
  <si>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</si>
  <si>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</si>
  <si>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</si>
  <si>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</si>
  <si>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</si>
  <si>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</si>
  <si>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</si>
  <si>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</si>
  <si>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</si>
  <si>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</si>
  <si>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</si>
  <si>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18.09.2023</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</si>
  <si>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</si>
  <si>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</si>
  <si>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</si>
  <si>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</si>
  <si>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</si>
  <si>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</si>
  <si>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</si>
  <si>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</si>
  <si>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</si>
  <si>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</si>
  <si>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</si>
  <si>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</si>
  <si>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</si>
  <si>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</si>
  <si>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</si>
  <si>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</si>
  <si>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</si>
  <si>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</si>
  <si>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</si>
  <si>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</si>
  <si>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</si>
  <si>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</si>
  <si>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</si>
  <si>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</si>
  <si>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</si>
  <si>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</si>
  <si>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</si>
  <si>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</si>
  <si>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31.07.2025</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</si>
  <si>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</si>
  <si>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</si>
  <si>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</si>
  <si>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</si>
  <si>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</si>
  <si>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</si>
  <si>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</si>
  <si>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</si>
  <si>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</si>
  <si>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</si>
  <si>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</si>
  <si>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</si>
  <si>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</si>
  <si>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</si>
  <si>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</si>
  <si>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</si>
  <si>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</si>
  <si>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</si>
  <si>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</si>
  <si>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</si>
  <si>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</si>
  <si>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</si>
  <si>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</si>
  <si>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</si>
  <si>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</si>
  <si>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</si>
  <si>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</si>
  <si>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</si>
  <si>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</si>
  <si>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</si>
  <si>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</si>
  <si>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</si>
  <si>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</si>
  <si>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</si>
  <si>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</si>
  <si>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</si>
  <si>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</si>
  <si>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</si>
  <si>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</si>
  <si>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</si>
  <si>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</si>
  <si>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</si>
  <si>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Juni 2019</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</si>
  <si>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</si>
  <si>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</si>
  <si>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</si>
  <si>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</si>
  <si>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</si>
  <si>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</si>
  <si>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</si>
  <si>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</si>
  <si>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</si>
  <si>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</si>
  <si>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</si>
  <si>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</si>
  <si>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</si>
  <si>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</si>
  <si>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</si>
  <si>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</si>
  <si>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</si>
  <si>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</si>
  <si>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</si>
  <si>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</si>
  <si>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</si>
  <si>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</si>
  <si>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</si>
  <si>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</si>
  <si>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</si>
  <si>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</si>
  <si>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</si>
  <si>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</si>
  <si>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</si>
  <si>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</si>
  <si>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</si>
  <si>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</si>
  <si>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</si>
  <si>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</si>
  <si>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</si>
  <si>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</si>
  <si>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</si>
  <si>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</si>
  <si>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</si>
  <si>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</si>
  <si>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</si>
  <si>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</si>
  <si>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</si>
  <si>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</si>
  <si>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</si>
  <si>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</si>
  <si>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</si>
  <si>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</si>
  <si>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</si>
  <si>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</si>
  <si>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</si>
  <si>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</si>
  <si>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</si>
  <si>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</si>
  <si>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</si>
  <si>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t>0,0</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</si>
  <si>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</si>
  <si>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</si>
  <si>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</si>
  <si>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(Jun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</si>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</sst>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1"/>
      <color theme="1"/>
      <name val="Arial"/>
      <family val="2"/>
    </font>
    <font>
      <b/>
      <sz val="11"/>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10"/>
      <color theme="1"/>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9"/>
      <color theme="1"/>
      <name val="Arial"/>
      <family val="2"/>
    </font>
    <font>
      <sz val="9"/>
      <color rgb="FF000000"/>
      <name val="Arial"/>
      <family val="2"/>
    </font>
    <font>
      <b/>
      <sz val="9"/>
      <color indexed="8"/>
      <name val="Arial"/>
      <family val="2"/>
    </font>
    <font>
      <u/>
      <sz val="11"/>
      <color theme="10"/>
      <name val="Arial"/>
      <family val="2"/>
    </font>
    <font>
      <u/>
      <sz val="9"/>
      <color theme="10"/>
      <name val="Arial"/>
      <family val="2"/>
    </font>
    <font>
      <b/>
      <sz val="10"/>
      <color theme="1"/>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4">
    <xf numFmtId="0" fontId="0" fillId="0" borderId="0"/>
    <xf numFmtId="0" fontId="4" fillId="0" borderId="0" applyNumberFormat="0" applyFill="0" applyBorder="0" applyAlignment="0" applyProtection="0"/>
    <xf numFmtId="0" fontId="3" fillId="0" borderId="0"/>
    <xf numFmtId="0" fontId="42" fillId="0" borderId="0"/>
    <xf numFmtId="0" fontId="1" fillId="0" borderId="0"/>
    <xf numFmtId="0" fontId="46" fillId="0" borderId="0" applyNumberFormat="0" applyFill="0" applyBorder="0" applyAlignment="0" applyProtection="0"/>
    <xf numFmtId="0" fontId="3" fillId="0" borderId="0"/>
    <xf numFmtId="0" fontId="1" fillId="0" borderId="0"/>
    <xf numFmtId="0" fontId="46"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xf numFmtId="0" fontId="1" fillId="0" borderId="0"/>
    <xf numFmtId="0" fontId="8" fillId="0" borderId="0" applyNumberFormat="0" applyFill="0" applyBorder="0" applyAlignment="0" applyProtection="0">
      <alignment vertical="top"/>
      <protection locked="0"/>
    </xf>
  </cellStyleXfs>
  <cellXfs count="556">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10" fillId="0" borderId="2" xfId="0" applyFont="1" applyBorder="1"/>
    <xf numFmtId="0" fontId="3" fillId="0" borderId="1" xfId="0" applyFont="1" applyBorder="1" applyAlignment="1">
      <alignment horizontal="right" vertical="center"/>
    </xf>
    <xf numFmtId="0" fontId="10" fillId="0" borderId="0" xfId="0" applyFont="1"/>
    <xf numFmtId="0" fontId="10" fillId="0" borderId="0" xfId="0" applyFont="1" applyAlignment="1">
      <alignment horizontal="left"/>
    </xf>
    <xf numFmtId="0" fontId="3" fillId="0" borderId="0" xfId="0" applyFont="1" applyAlignment="1">
      <alignment horizontal="left"/>
    </xf>
    <xf numFmtId="0" fontId="11" fillId="0" borderId="0" xfId="0" applyFont="1"/>
    <xf numFmtId="0" fontId="12" fillId="0" borderId="0" xfId="0" applyFont="1" applyAlignment="1">
      <alignment horizontal="left"/>
    </xf>
    <xf numFmtId="0" fontId="13"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4" fillId="0" borderId="0" xfId="0" applyFont="1"/>
    <xf numFmtId="0" fontId="14" fillId="0" borderId="0" xfId="0" applyFont="1" applyAlignment="1">
      <alignment horizontal="left"/>
    </xf>
    <xf numFmtId="0" fontId="14" fillId="0" borderId="0" xfId="0" applyFont="1" applyAlignment="1">
      <alignment wrapText="1"/>
    </xf>
    <xf numFmtId="0" fontId="10"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left" indent="10"/>
    </xf>
    <xf numFmtId="0" fontId="16" fillId="0" borderId="0" xfId="0" applyFont="1" applyAlignment="1">
      <alignment horizontal="left"/>
    </xf>
    <xf numFmtId="0" fontId="10"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7" fillId="0" borderId="0" xfId="0" applyFont="1" applyAlignment="1">
      <alignment horizontal="centerContinuous" vertical="center"/>
    </xf>
    <xf numFmtId="0" fontId="0" fillId="0" borderId="0" xfId="0" applyAlignment="1">
      <alignment horizontal="centerContinuous"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8" fillId="0" borderId="0" xfId="0" applyFont="1"/>
    <xf numFmtId="0" fontId="19" fillId="0" borderId="0" xfId="0" applyFont="1" applyAlignment="1">
      <alignment horizontal="left" vertical="center"/>
    </xf>
    <xf numFmtId="0" fontId="19" fillId="0" borderId="0" xfId="0" applyFont="1" applyAlignment="1">
      <alignment horizontal="left" vertical="center" wrapText="1"/>
    </xf>
    <xf numFmtId="0" fontId="20" fillId="0" borderId="0" xfId="0" applyFont="1" applyAlignment="1">
      <alignment horizontal="left" vertical="center"/>
    </xf>
    <xf numFmtId="0" fontId="21" fillId="0" borderId="3" xfId="0" applyFont="1" applyBorder="1" applyAlignment="1">
      <alignment horizontal="left" wrapText="1"/>
    </xf>
    <xf numFmtId="0" fontId="21" fillId="0" borderId="3" xfId="0" applyFont="1" applyBorder="1" applyAlignment="1">
      <alignment horizontal="left"/>
    </xf>
    <xf numFmtId="1" fontId="19" fillId="0" borderId="4" xfId="0" applyNumberFormat="1" applyFont="1" applyBorder="1" applyAlignment="1">
      <alignment horizontal="center" vertical="center"/>
    </xf>
    <xf numFmtId="1" fontId="19" fillId="0" borderId="5" xfId="0" applyNumberFormat="1" applyFont="1" applyBorder="1" applyAlignment="1">
      <alignment horizontal="center" vertical="center"/>
    </xf>
    <xf numFmtId="1" fontId="19" fillId="0" borderId="6" xfId="0" applyNumberFormat="1" applyFont="1" applyBorder="1" applyAlignment="1">
      <alignment horizontal="center" vertical="center" wrapText="1"/>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1" fontId="19" fillId="0" borderId="4" xfId="0" applyNumberFormat="1" applyFont="1" applyBorder="1" applyAlignment="1">
      <alignment horizontal="center" vertical="center" wrapText="1"/>
    </xf>
    <xf numFmtId="1" fontId="19" fillId="0" borderId="10" xfId="0" applyNumberFormat="1" applyFont="1" applyBorder="1" applyAlignment="1">
      <alignment horizontal="center" vertical="center" wrapText="1"/>
    </xf>
    <xf numFmtId="0" fontId="19" fillId="0" borderId="0" xfId="0" applyFont="1"/>
    <xf numFmtId="1" fontId="19" fillId="0" borderId="11" xfId="0" applyNumberFormat="1" applyFont="1" applyBorder="1" applyAlignment="1">
      <alignment horizontal="center" vertical="center"/>
    </xf>
    <xf numFmtId="1" fontId="19" fillId="0" borderId="0" xfId="0" applyNumberFormat="1" applyFont="1" applyAlignment="1">
      <alignment horizontal="center" vertical="center"/>
    </xf>
    <xf numFmtId="1" fontId="19" fillId="0" borderId="12" xfId="0" applyNumberFormat="1" applyFont="1" applyBorder="1" applyAlignment="1">
      <alignment horizontal="center" vertical="center" wrapText="1"/>
    </xf>
    <xf numFmtId="164" fontId="19" fillId="0" borderId="6" xfId="0" applyNumberFormat="1" applyFont="1" applyBorder="1" applyAlignment="1">
      <alignment horizontal="center" vertical="center" wrapText="1"/>
    </xf>
    <xf numFmtId="1" fontId="19" fillId="0" borderId="13" xfId="0" applyNumberFormat="1" applyFont="1" applyBorder="1" applyAlignment="1">
      <alignment horizontal="center" vertical="center" wrapText="1"/>
    </xf>
    <xf numFmtId="1" fontId="19" fillId="0" borderId="14" xfId="0" applyNumberFormat="1" applyFont="1" applyBorder="1" applyAlignment="1">
      <alignment horizontal="center" vertical="center" wrapText="1"/>
    </xf>
    <xf numFmtId="164" fontId="19" fillId="0" borderId="15" xfId="0" applyNumberFormat="1" applyFont="1" applyBorder="1" applyAlignment="1">
      <alignment horizontal="center" vertical="center" wrapText="1"/>
    </xf>
    <xf numFmtId="3" fontId="19" fillId="0" borderId="16" xfId="0" applyNumberFormat="1" applyFont="1" applyBorder="1" applyAlignment="1">
      <alignment horizontal="center" vertical="center"/>
    </xf>
    <xf numFmtId="165" fontId="19" fillId="0" borderId="16" xfId="0" applyNumberFormat="1" applyFont="1" applyBorder="1" applyAlignment="1">
      <alignment horizontal="center" vertical="center"/>
    </xf>
    <xf numFmtId="1" fontId="19" fillId="0" borderId="13" xfId="0" applyNumberFormat="1" applyFont="1" applyBorder="1" applyAlignment="1">
      <alignment horizontal="center" vertical="center"/>
    </xf>
    <xf numFmtId="1" fontId="19" fillId="0" borderId="3" xfId="0" applyNumberFormat="1" applyFont="1" applyBorder="1" applyAlignment="1">
      <alignment horizontal="center" vertical="center"/>
    </xf>
    <xf numFmtId="1" fontId="19" fillId="0" borderId="15" xfId="0" applyNumberFormat="1" applyFont="1" applyBorder="1" applyAlignment="1">
      <alignment horizontal="center" vertical="center" wrapText="1"/>
    </xf>
    <xf numFmtId="1" fontId="23" fillId="0" borderId="16" xfId="0" applyNumberFormat="1" applyFont="1" applyBorder="1" applyAlignment="1">
      <alignment horizontal="center" vertical="center"/>
    </xf>
    <xf numFmtId="0" fontId="23" fillId="0" borderId="0" xfId="0" applyFont="1"/>
    <xf numFmtId="1" fontId="24" fillId="0" borderId="4" xfId="0" applyNumberFormat="1" applyFont="1" applyBorder="1" applyAlignment="1">
      <alignment horizontal="left"/>
    </xf>
    <xf numFmtId="1" fontId="24" fillId="0" borderId="0" xfId="0" applyNumberFormat="1" applyFont="1" applyAlignment="1">
      <alignment horizontal="center"/>
    </xf>
    <xf numFmtId="1" fontId="24" fillId="0" borderId="12" xfId="0" applyNumberFormat="1" applyFont="1" applyBorder="1" applyAlignment="1">
      <alignment horizontal="center"/>
    </xf>
    <xf numFmtId="3" fontId="19" fillId="0" borderId="4" xfId="0" applyNumberFormat="1" applyFont="1" applyBorder="1" applyAlignment="1">
      <alignment horizontal="center"/>
    </xf>
    <xf numFmtId="3" fontId="19" fillId="0" borderId="5" xfId="0" applyNumberFormat="1" applyFont="1" applyBorder="1" applyAlignment="1">
      <alignment horizontal="center"/>
    </xf>
    <xf numFmtId="3" fontId="19" fillId="0" borderId="10" xfId="0" applyNumberFormat="1" applyFont="1" applyBorder="1" applyAlignment="1">
      <alignment horizontal="center"/>
    </xf>
    <xf numFmtId="1" fontId="19" fillId="0" borderId="4" xfId="0" applyNumberFormat="1" applyFont="1" applyBorder="1" applyAlignment="1">
      <alignment horizontal="center"/>
    </xf>
    <xf numFmtId="1" fontId="19" fillId="0" borderId="10" xfId="0" applyNumberFormat="1" applyFont="1" applyBorder="1" applyAlignment="1">
      <alignment horizontal="center"/>
    </xf>
    <xf numFmtId="49" fontId="24" fillId="0" borderId="11" xfId="0" applyNumberFormat="1" applyFont="1" applyBorder="1"/>
    <xf numFmtId="0" fontId="24" fillId="0" borderId="0" xfId="0" applyFont="1"/>
    <xf numFmtId="166" fontId="19" fillId="0" borderId="12" xfId="0" applyNumberFormat="1" applyFont="1" applyBorder="1" applyAlignment="1">
      <alignment horizontal="right"/>
    </xf>
    <xf numFmtId="167" fontId="19" fillId="0" borderId="0" xfId="0" applyNumberFormat="1" applyFont="1" applyAlignment="1">
      <alignment horizontal="right"/>
    </xf>
    <xf numFmtId="167" fontId="19" fillId="0" borderId="11" xfId="0" applyNumberFormat="1" applyFont="1" applyBorder="1" applyAlignment="1">
      <alignment horizontal="right"/>
    </xf>
    <xf numFmtId="168" fontId="19" fillId="0" borderId="17" xfId="0" applyNumberFormat="1" applyFont="1" applyBorder="1" applyAlignment="1">
      <alignment horizontal="right"/>
    </xf>
    <xf numFmtId="0" fontId="19" fillId="0" borderId="0" xfId="0" applyFont="1" applyAlignment="1">
      <alignment wrapText="1"/>
    </xf>
    <xf numFmtId="49" fontId="19" fillId="0" borderId="11" xfId="0" applyNumberFormat="1" applyFont="1" applyBorder="1"/>
    <xf numFmtId="49" fontId="19" fillId="0" borderId="0" xfId="0" applyNumberFormat="1" applyFont="1"/>
    <xf numFmtId="169" fontId="19" fillId="0" borderId="11" xfId="0" applyNumberFormat="1" applyFont="1" applyBorder="1"/>
    <xf numFmtId="0" fontId="19" fillId="0" borderId="0" xfId="0" applyFont="1" applyAlignment="1">
      <alignment horizontal="left"/>
    </xf>
    <xf numFmtId="170" fontId="19" fillId="0" borderId="0" xfId="0" applyNumberFormat="1" applyFont="1"/>
    <xf numFmtId="169" fontId="19" fillId="0" borderId="13" xfId="0" applyNumberFormat="1" applyFont="1" applyBorder="1"/>
    <xf numFmtId="49" fontId="19" fillId="0" borderId="3" xfId="0" applyNumberFormat="1" applyFont="1" applyBorder="1"/>
    <xf numFmtId="166" fontId="19" fillId="0" borderId="15" xfId="0" applyNumberFormat="1" applyFont="1" applyBorder="1" applyAlignment="1">
      <alignment horizontal="right"/>
    </xf>
    <xf numFmtId="1" fontId="24" fillId="0" borderId="11" xfId="0" applyNumberFormat="1" applyFont="1" applyBorder="1" applyAlignment="1">
      <alignment horizontal="left"/>
    </xf>
    <xf numFmtId="1" fontId="24" fillId="0" borderId="12" xfId="0" applyNumberFormat="1" applyFont="1" applyBorder="1" applyAlignment="1">
      <alignment horizontal="right"/>
    </xf>
    <xf numFmtId="3" fontId="19" fillId="0" borderId="4" xfId="0" applyNumberFormat="1" applyFont="1" applyBorder="1" applyAlignment="1">
      <alignment horizontal="right"/>
    </xf>
    <xf numFmtId="3" fontId="19" fillId="0" borderId="5" xfId="0" applyNumberFormat="1" applyFont="1" applyBorder="1" applyAlignment="1">
      <alignment horizontal="right"/>
    </xf>
    <xf numFmtId="3" fontId="19" fillId="0" borderId="10" xfId="0" applyNumberFormat="1" applyFont="1" applyBorder="1" applyAlignment="1">
      <alignment horizontal="right"/>
    </xf>
    <xf numFmtId="1" fontId="19" fillId="0" borderId="4" xfId="0" applyNumberFormat="1" applyFont="1" applyBorder="1" applyAlignment="1">
      <alignment horizontal="right"/>
    </xf>
    <xf numFmtId="1" fontId="19" fillId="0" borderId="10" xfId="0" applyNumberFormat="1" applyFont="1" applyBorder="1" applyAlignment="1">
      <alignment horizontal="right"/>
    </xf>
    <xf numFmtId="1" fontId="19" fillId="0" borderId="12" xfId="0" applyNumberFormat="1" applyFont="1" applyBorder="1" applyAlignment="1">
      <alignment horizontal="right"/>
    </xf>
    <xf numFmtId="3" fontId="19" fillId="0" borderId="11" xfId="0" applyNumberFormat="1" applyFont="1" applyBorder="1" applyAlignment="1">
      <alignment horizontal="right"/>
    </xf>
    <xf numFmtId="3" fontId="19" fillId="0" borderId="0" xfId="0" applyNumberFormat="1" applyFont="1" applyAlignment="1">
      <alignment horizontal="right"/>
    </xf>
    <xf numFmtId="3" fontId="19" fillId="0" borderId="17" xfId="0" applyNumberFormat="1" applyFont="1" applyBorder="1" applyAlignment="1">
      <alignment horizontal="right"/>
    </xf>
    <xf numFmtId="171" fontId="19" fillId="0" borderId="11" xfId="0" applyNumberFormat="1" applyFont="1" applyBorder="1" applyAlignment="1">
      <alignment horizontal="right"/>
    </xf>
    <xf numFmtId="172" fontId="19" fillId="0" borderId="17" xfId="0" applyNumberFormat="1" applyFont="1" applyBorder="1" applyAlignment="1">
      <alignment horizontal="right"/>
    </xf>
    <xf numFmtId="167" fontId="19" fillId="0" borderId="11" xfId="0" applyNumberFormat="1" applyFont="1" applyBorder="1" applyAlignment="1">
      <alignment horizontal="right" wrapText="1"/>
    </xf>
    <xf numFmtId="167" fontId="19" fillId="0" borderId="17" xfId="0" applyNumberFormat="1" applyFont="1" applyBorder="1" applyAlignment="1">
      <alignment horizontal="right"/>
    </xf>
    <xf numFmtId="165" fontId="24" fillId="0" borderId="12" xfId="0" applyNumberFormat="1" applyFont="1" applyBorder="1" applyAlignment="1">
      <alignment horizontal="right"/>
    </xf>
    <xf numFmtId="49" fontId="19" fillId="0" borderId="13" xfId="0" applyNumberFormat="1" applyFont="1" applyBorder="1"/>
    <xf numFmtId="167" fontId="19" fillId="0" borderId="13" xfId="0" applyNumberFormat="1" applyFont="1" applyBorder="1" applyAlignment="1">
      <alignment horizontal="right"/>
    </xf>
    <xf numFmtId="167" fontId="19" fillId="0" borderId="3" xfId="0" applyNumberFormat="1" applyFont="1" applyBorder="1" applyAlignment="1">
      <alignment horizontal="right"/>
    </xf>
    <xf numFmtId="167" fontId="19" fillId="0" borderId="14" xfId="0" applyNumberFormat="1" applyFont="1" applyBorder="1" applyAlignment="1">
      <alignment horizontal="right"/>
    </xf>
    <xf numFmtId="168" fontId="19" fillId="0" borderId="14" xfId="0" applyNumberFormat="1" applyFont="1" applyBorder="1" applyAlignment="1">
      <alignment horizontal="right"/>
    </xf>
    <xf numFmtId="0" fontId="23" fillId="0" borderId="0" xfId="0" applyFont="1" applyAlignment="1">
      <alignment horizontal="left"/>
    </xf>
    <xf numFmtId="0" fontId="25" fillId="0" borderId="0" xfId="0" applyFont="1" applyAlignment="1">
      <alignment horizontal="left"/>
    </xf>
    <xf numFmtId="0" fontId="25" fillId="0" borderId="0" xfId="0" applyFont="1" applyAlignment="1">
      <alignment horizontal="right" vertical="top"/>
    </xf>
    <xf numFmtId="0" fontId="23" fillId="0" borderId="0" xfId="0" applyFont="1" applyAlignment="1">
      <alignment horizontal="left" wrapText="1"/>
    </xf>
    <xf numFmtId="0" fontId="25" fillId="0" borderId="0" xfId="0" applyFont="1" applyAlignment="1">
      <alignment horizontal="left" wrapText="1"/>
    </xf>
    <xf numFmtId="0" fontId="25" fillId="0" borderId="0" xfId="0" applyFont="1" applyAlignment="1">
      <alignment horizontal="left"/>
    </xf>
    <xf numFmtId="0" fontId="25" fillId="0" borderId="0" xfId="0" applyFont="1" applyAlignment="1">
      <alignment horizontal="left" vertical="center" wrapText="1"/>
    </xf>
    <xf numFmtId="0" fontId="25" fillId="0" borderId="0" xfId="0" applyFont="1" applyAlignment="1">
      <alignment horizontal="left" vertical="center"/>
    </xf>
    <xf numFmtId="3" fontId="19" fillId="0" borderId="0" xfId="0" applyNumberFormat="1" applyFont="1"/>
    <xf numFmtId="165" fontId="19" fillId="0" borderId="0" xfId="0" applyNumberFormat="1" applyFont="1"/>
    <xf numFmtId="0" fontId="27" fillId="3" borderId="0" xfId="0" applyFont="1" applyFill="1"/>
    <xf numFmtId="0" fontId="27" fillId="0" borderId="0" xfId="0" applyFont="1"/>
    <xf numFmtId="0" fontId="20" fillId="3" borderId="0" xfId="0" applyFont="1" applyFill="1"/>
    <xf numFmtId="0" fontId="20" fillId="0" borderId="0" xfId="0" applyFont="1"/>
    <xf numFmtId="0" fontId="20" fillId="0" borderId="0" xfId="0" applyFont="1" applyAlignment="1">
      <alignment horizontal="centerContinuous"/>
    </xf>
    <xf numFmtId="0" fontId="19" fillId="0" borderId="0" xfId="0" applyFont="1" applyAlignment="1">
      <alignment horizontal="left" wrapText="1"/>
    </xf>
    <xf numFmtId="0" fontId="19" fillId="0" borderId="0" xfId="0" applyFont="1" applyAlignment="1">
      <alignment horizontal="left" wrapText="1"/>
    </xf>
    <xf numFmtId="0" fontId="19" fillId="0" borderId="0" xfId="0" applyFont="1" applyAlignment="1">
      <alignment horizontal="center"/>
    </xf>
    <xf numFmtId="0" fontId="18" fillId="0" borderId="3" xfId="0" applyFont="1" applyBorder="1"/>
    <xf numFmtId="0" fontId="19" fillId="0" borderId="3" xfId="0" applyFont="1" applyBorder="1"/>
    <xf numFmtId="0" fontId="19" fillId="0" borderId="3" xfId="0" applyFont="1" applyBorder="1" applyAlignment="1">
      <alignment vertical="center"/>
    </xf>
    <xf numFmtId="0" fontId="19" fillId="0" borderId="3" xfId="0" applyFont="1" applyBorder="1" applyAlignment="1">
      <alignment horizontal="center" vertical="top"/>
    </xf>
    <xf numFmtId="173" fontId="12" fillId="0" borderId="4" xfId="0" applyNumberFormat="1" applyFont="1" applyBorder="1" applyAlignment="1">
      <alignment horizontal="left" vertical="center"/>
    </xf>
    <xf numFmtId="173" fontId="12" fillId="0" borderId="5" xfId="0" applyNumberFormat="1" applyFont="1" applyBorder="1" applyAlignment="1">
      <alignment horizontal="left" vertical="center"/>
    </xf>
    <xf numFmtId="173" fontId="12" fillId="0" borderId="10" xfId="0" applyNumberFormat="1" applyFont="1" applyBorder="1" applyAlignment="1">
      <alignment horizontal="left" vertical="center"/>
    </xf>
    <xf numFmtId="173" fontId="19" fillId="0" borderId="11" xfId="0" applyNumberFormat="1" applyFont="1" applyBorder="1" applyAlignment="1">
      <alignment vertical="center"/>
    </xf>
    <xf numFmtId="173" fontId="19" fillId="0" borderId="0" xfId="0" applyNumberFormat="1" applyFont="1" applyAlignment="1">
      <alignment vertical="center"/>
    </xf>
    <xf numFmtId="173" fontId="19" fillId="0" borderId="17" xfId="0" applyNumberFormat="1" applyFont="1" applyBorder="1" applyAlignment="1">
      <alignment vertical="center"/>
    </xf>
    <xf numFmtId="0" fontId="18" fillId="0" borderId="0" xfId="0" applyFont="1" applyAlignment="1">
      <alignment vertical="center"/>
    </xf>
    <xf numFmtId="165" fontId="19" fillId="0" borderId="3" xfId="0" applyNumberFormat="1" applyFont="1" applyBorder="1"/>
    <xf numFmtId="171" fontId="19" fillId="0" borderId="3" xfId="0" applyNumberFormat="1" applyFont="1" applyBorder="1"/>
    <xf numFmtId="171" fontId="19" fillId="0" borderId="14" xfId="0" applyNumberFormat="1" applyFont="1" applyBorder="1"/>
    <xf numFmtId="172" fontId="19" fillId="0" borderId="0" xfId="0" applyNumberFormat="1" applyFont="1"/>
    <xf numFmtId="171" fontId="19" fillId="0" borderId="0" xfId="0" applyNumberFormat="1" applyFont="1"/>
    <xf numFmtId="171" fontId="19" fillId="0" borderId="17" xfId="0" applyNumberFormat="1" applyFont="1" applyBorder="1"/>
    <xf numFmtId="172" fontId="28" fillId="3" borderId="0" xfId="0" applyNumberFormat="1" applyFont="1" applyFill="1"/>
    <xf numFmtId="0" fontId="28" fillId="0" borderId="0" xfId="0" applyFont="1"/>
    <xf numFmtId="173" fontId="19" fillId="0" borderId="11" xfId="0" applyNumberFormat="1" applyFont="1" applyBorder="1" applyAlignment="1">
      <alignment horizontal="left" vertical="center"/>
    </xf>
    <xf numFmtId="173" fontId="19" fillId="0" borderId="0" xfId="0" applyNumberFormat="1" applyFont="1" applyAlignment="1">
      <alignment horizontal="left" vertical="center"/>
    </xf>
    <xf numFmtId="173" fontId="19" fillId="0" borderId="17" xfId="0" applyNumberFormat="1" applyFont="1" applyBorder="1" applyAlignment="1">
      <alignment horizontal="left" vertical="center"/>
    </xf>
    <xf numFmtId="0" fontId="24" fillId="0" borderId="11" xfId="0" applyFont="1" applyBorder="1" applyAlignment="1">
      <alignment horizontal="left" vertical="center" wrapText="1"/>
    </xf>
    <xf numFmtId="0" fontId="24" fillId="0" borderId="0" xfId="0" applyFont="1" applyAlignment="1">
      <alignment horizontal="left" vertical="center" wrapText="1"/>
    </xf>
    <xf numFmtId="1" fontId="19" fillId="0" borderId="0" xfId="0" applyNumberFormat="1" applyFont="1" applyAlignment="1">
      <alignment horizontal="right" vertical="center"/>
    </xf>
    <xf numFmtId="171" fontId="19" fillId="0" borderId="0" xfId="0" applyNumberFormat="1" applyFont="1" applyAlignment="1">
      <alignment vertical="center"/>
    </xf>
    <xf numFmtId="171" fontId="19" fillId="0" borderId="17" xfId="0" applyNumberFormat="1" applyFont="1" applyBorder="1" applyAlignment="1">
      <alignment vertical="center"/>
    </xf>
    <xf numFmtId="0" fontId="19" fillId="0" borderId="0" xfId="0" applyFont="1" applyAlignment="1">
      <alignment vertical="center"/>
    </xf>
    <xf numFmtId="0" fontId="19" fillId="0" borderId="11" xfId="0" applyFont="1" applyBorder="1" applyAlignment="1">
      <alignment horizontal="left" vertical="center" wrapText="1"/>
    </xf>
    <xf numFmtId="49" fontId="19" fillId="0" borderId="0" xfId="0" applyNumberFormat="1" applyFont="1" applyAlignment="1">
      <alignment horizontal="left" vertical="center" wrapText="1"/>
    </xf>
    <xf numFmtId="174" fontId="19" fillId="0" borderId="0" xfId="0" applyNumberFormat="1" applyFont="1" applyAlignment="1">
      <alignment horizontal="right" vertical="center" wrapText="1"/>
    </xf>
    <xf numFmtId="171" fontId="19" fillId="0" borderId="0" xfId="0" applyNumberFormat="1" applyFont="1" applyAlignment="1">
      <alignment vertical="center" wrapText="1"/>
    </xf>
    <xf numFmtId="171" fontId="19" fillId="0" borderId="17" xfId="0" applyNumberFormat="1" applyFont="1" applyBorder="1" applyAlignment="1">
      <alignment vertical="center" wrapText="1"/>
    </xf>
    <xf numFmtId="0" fontId="19" fillId="0" borderId="0" xfId="0" applyFont="1" applyAlignment="1">
      <alignment vertical="center" wrapText="1"/>
    </xf>
    <xf numFmtId="170" fontId="19" fillId="0" borderId="0" xfId="0" applyNumberFormat="1" applyFont="1" applyAlignment="1">
      <alignment horizontal="left" vertical="center" wrapText="1"/>
    </xf>
    <xf numFmtId="0" fontId="25" fillId="0" borderId="0" xfId="0" applyFont="1" applyAlignment="1">
      <alignment vertical="center" wrapText="1"/>
    </xf>
    <xf numFmtId="170" fontId="19" fillId="0" borderId="0" xfId="0" applyNumberFormat="1" applyFont="1" applyAlignment="1">
      <alignment horizontal="left" vertical="center" wrapText="1"/>
    </xf>
    <xf numFmtId="0" fontId="19" fillId="0" borderId="11" xfId="0" applyFont="1" applyBorder="1" applyAlignment="1">
      <alignment horizontal="left" vertical="center"/>
    </xf>
    <xf numFmtId="170"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167"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0" fontId="24" fillId="0" borderId="11" xfId="0" applyFont="1" applyBorder="1" applyAlignment="1">
      <alignment vertical="center"/>
    </xf>
    <xf numFmtId="49" fontId="19" fillId="0" borderId="0" xfId="0" applyNumberFormat="1" applyFont="1" applyAlignment="1">
      <alignment vertical="center"/>
    </xf>
    <xf numFmtId="170" fontId="19" fillId="0" borderId="11" xfId="0" applyNumberFormat="1" applyFont="1" applyBorder="1" applyAlignment="1">
      <alignment vertical="center" wrapText="1"/>
    </xf>
    <xf numFmtId="170" fontId="19" fillId="0" borderId="0" xfId="0" applyNumberFormat="1" applyFont="1" applyAlignment="1">
      <alignment vertical="center" wrapText="1"/>
    </xf>
    <xf numFmtId="0" fontId="19" fillId="0" borderId="13" xfId="0" applyFont="1" applyBorder="1"/>
    <xf numFmtId="170" fontId="19" fillId="0" borderId="3" xfId="0" applyNumberFormat="1" applyFont="1" applyBorder="1"/>
    <xf numFmtId="3" fontId="19" fillId="0" borderId="3" xfId="0" applyNumberFormat="1" applyFont="1" applyBorder="1"/>
    <xf numFmtId="3" fontId="19" fillId="0" borderId="14" xfId="0" applyNumberFormat="1" applyFont="1" applyBorder="1"/>
    <xf numFmtId="0" fontId="25" fillId="0" borderId="0" xfId="0" applyFont="1"/>
    <xf numFmtId="0" fontId="25" fillId="0" borderId="0" xfId="0" applyFont="1" applyAlignment="1">
      <alignment horizontal="right"/>
    </xf>
    <xf numFmtId="0" fontId="29" fillId="3" borderId="0" xfId="0" applyFont="1" applyFill="1"/>
    <xf numFmtId="0" fontId="29" fillId="0" borderId="0" xfId="0" applyFont="1"/>
    <xf numFmtId="0" fontId="25" fillId="0" borderId="0" xfId="0" applyFont="1" applyAlignment="1">
      <alignment horizontal="left" vertical="top" wrapText="1"/>
    </xf>
    <xf numFmtId="0" fontId="28" fillId="3" borderId="0" xfId="0" applyFont="1" applyFill="1"/>
    <xf numFmtId="0" fontId="21" fillId="0" borderId="3" xfId="0" applyFont="1" applyBorder="1" applyAlignment="1">
      <alignment wrapText="1"/>
    </xf>
    <xf numFmtId="0" fontId="21" fillId="0" borderId="3" xfId="0" applyFont="1" applyBorder="1"/>
    <xf numFmtId="1" fontId="24" fillId="0" borderId="5" xfId="0" applyNumberFormat="1" applyFont="1" applyBorder="1" applyAlignment="1">
      <alignment horizontal="center"/>
    </xf>
    <xf numFmtId="1" fontId="24" fillId="0" borderId="6" xfId="0" applyNumberFormat="1" applyFont="1" applyBorder="1" applyAlignment="1">
      <alignment horizontal="center"/>
    </xf>
    <xf numFmtId="171" fontId="19" fillId="0" borderId="4" xfId="0" applyNumberFormat="1" applyFont="1" applyBorder="1"/>
    <xf numFmtId="171" fontId="19" fillId="0" borderId="5" xfId="0" applyNumberFormat="1" applyFont="1" applyBorder="1"/>
    <xf numFmtId="171" fontId="19" fillId="0" borderId="10" xfId="0" applyNumberFormat="1" applyFont="1" applyBorder="1"/>
    <xf numFmtId="172" fontId="19" fillId="0" borderId="10" xfId="0" applyNumberFormat="1" applyFont="1" applyBorder="1"/>
    <xf numFmtId="167" fontId="19" fillId="0" borderId="11" xfId="0" applyNumberFormat="1" applyFont="1" applyBorder="1"/>
    <xf numFmtId="167" fontId="19" fillId="0" borderId="0" xfId="0" applyNumberFormat="1" applyFont="1"/>
    <xf numFmtId="167" fontId="19" fillId="0" borderId="4" xfId="0" applyNumberFormat="1" applyFont="1" applyBorder="1"/>
    <xf numFmtId="167" fontId="19" fillId="0" borderId="5" xfId="0" applyNumberFormat="1" applyFont="1" applyBorder="1"/>
    <xf numFmtId="167" fontId="19" fillId="0" borderId="10" xfId="0" applyNumberFormat="1" applyFont="1" applyBorder="1"/>
    <xf numFmtId="167" fontId="19" fillId="0" borderId="11" xfId="0" applyNumberFormat="1" applyFont="1" applyBorder="1" applyAlignment="1">
      <alignment wrapText="1"/>
    </xf>
    <xf numFmtId="167" fontId="19" fillId="0" borderId="17" xfId="0" applyNumberFormat="1" applyFont="1" applyBorder="1"/>
    <xf numFmtId="0" fontId="30" fillId="0" borderId="0" xfId="0" applyFont="1" applyAlignment="1">
      <alignment horizontal="left" wrapText="1"/>
    </xf>
    <xf numFmtId="0" fontId="19"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9" fillId="0" borderId="0" xfId="0" applyFont="1" applyAlignment="1">
      <alignment horizontal="centerContinuous" vertical="center"/>
    </xf>
    <xf numFmtId="0" fontId="0" fillId="0" borderId="0" xfId="0" applyAlignment="1">
      <alignment horizontal="right" vertical="center"/>
    </xf>
    <xf numFmtId="0" fontId="20" fillId="0" borderId="0" xfId="0" applyFont="1" applyAlignment="1">
      <alignment horizontal="centerContinuous" vertical="center"/>
    </xf>
    <xf numFmtId="0" fontId="20" fillId="0" borderId="0" xfId="0" applyFont="1" applyAlignment="1">
      <alignment horizontal="right" vertical="center"/>
    </xf>
    <xf numFmtId="0" fontId="18" fillId="0" borderId="0" xfId="0" applyFont="1" applyAlignment="1">
      <alignment horizontal="right"/>
    </xf>
    <xf numFmtId="49" fontId="24" fillId="0" borderId="4" xfId="0" applyNumberFormat="1" applyFont="1" applyBorder="1" applyAlignment="1">
      <alignment vertical="center"/>
    </xf>
    <xf numFmtId="49" fontId="24" fillId="0" borderId="0" xfId="0" applyNumberFormat="1" applyFont="1" applyAlignment="1">
      <alignment vertical="center"/>
    </xf>
    <xf numFmtId="0" fontId="24" fillId="0" borderId="0" xfId="0" applyFont="1" applyAlignment="1">
      <alignment vertical="center"/>
    </xf>
    <xf numFmtId="0" fontId="24" fillId="0" borderId="11" xfId="0" applyFont="1" applyBorder="1" applyAlignment="1">
      <alignment horizontal="left" wrapText="1"/>
    </xf>
    <xf numFmtId="0" fontId="24" fillId="0" borderId="0" xfId="0" applyFont="1" applyAlignment="1">
      <alignment horizontal="left" wrapText="1"/>
    </xf>
    <xf numFmtId="0" fontId="24" fillId="0" borderId="17" xfId="0" applyFont="1" applyBorder="1" applyAlignment="1">
      <alignment horizontal="left" wrapText="1"/>
    </xf>
    <xf numFmtId="49" fontId="19" fillId="0" borderId="0" xfId="0" applyNumberFormat="1" applyFont="1"/>
    <xf numFmtId="0" fontId="19" fillId="0" borderId="0" xfId="0" applyFont="1" applyAlignment="1">
      <alignment horizontal="left" indent="1"/>
    </xf>
    <xf numFmtId="0" fontId="19" fillId="0" borderId="17" xfId="0" applyFont="1" applyBorder="1" applyAlignment="1">
      <alignment horizontal="left" wrapText="1"/>
    </xf>
    <xf numFmtId="0" fontId="24" fillId="0" borderId="4" xfId="0" applyFont="1" applyBorder="1" applyAlignment="1">
      <alignment horizontal="left" wrapText="1"/>
    </xf>
    <xf numFmtId="0" fontId="24" fillId="0" borderId="5" xfId="0" applyFont="1" applyBorder="1" applyAlignment="1">
      <alignment horizontal="left" wrapText="1"/>
    </xf>
    <xf numFmtId="0" fontId="24" fillId="0" borderId="10" xfId="0" applyFont="1" applyBorder="1" applyAlignment="1">
      <alignment horizontal="left" wrapText="1"/>
    </xf>
    <xf numFmtId="166" fontId="19" fillId="0" borderId="6" xfId="0" applyNumberFormat="1" applyFont="1" applyBorder="1" applyAlignment="1">
      <alignment horizontal="right"/>
    </xf>
    <xf numFmtId="167" fontId="19" fillId="0" borderId="4" xfId="0" applyNumberFormat="1" applyFont="1" applyBorder="1" applyAlignment="1">
      <alignment horizontal="right"/>
    </xf>
    <xf numFmtId="167" fontId="19" fillId="0" borderId="5" xfId="0" applyNumberFormat="1" applyFont="1" applyBorder="1" applyAlignment="1">
      <alignment horizontal="right"/>
    </xf>
    <xf numFmtId="167" fontId="19" fillId="0" borderId="10" xfId="0" applyNumberFormat="1" applyFont="1" applyBorder="1" applyAlignment="1">
      <alignment horizontal="right"/>
    </xf>
    <xf numFmtId="168" fontId="19" fillId="0" borderId="10" xfId="0" applyNumberFormat="1" applyFont="1" applyBorder="1" applyAlignment="1">
      <alignment horizontal="right"/>
    </xf>
    <xf numFmtId="0" fontId="25" fillId="0" borderId="0" xfId="0" applyFont="1" applyAlignment="1">
      <alignment horizontal="left" wrapText="1"/>
    </xf>
    <xf numFmtId="0" fontId="19" fillId="0" borderId="0" xfId="0" applyFont="1" applyAlignment="1">
      <alignment horizontal="right"/>
    </xf>
    <xf numFmtId="3" fontId="19" fillId="0" borderId="0" xfId="0" applyNumberFormat="1" applyFont="1" applyAlignment="1">
      <alignment wrapText="1"/>
    </xf>
    <xf numFmtId="1" fontId="19" fillId="0" borderId="11"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 fontId="19" fillId="0" borderId="13" xfId="0" applyNumberFormat="1" applyFont="1" applyBorder="1" applyAlignment="1">
      <alignment vertical="center" wrapText="1"/>
    </xf>
    <xf numFmtId="1" fontId="19" fillId="0" borderId="14" xfId="0" applyNumberFormat="1" applyFont="1" applyBorder="1" applyAlignment="1">
      <alignment vertical="center" wrapText="1"/>
    </xf>
    <xf numFmtId="0" fontId="24" fillId="0" borderId="4" xfId="0" applyFont="1" applyBorder="1" applyAlignment="1">
      <alignment horizontal="left" vertical="center" wrapText="1"/>
    </xf>
    <xf numFmtId="0" fontId="24" fillId="0" borderId="10" xfId="0" applyFont="1" applyBorder="1" applyAlignment="1">
      <alignment horizontal="left" vertical="center" wrapText="1"/>
    </xf>
    <xf numFmtId="0" fontId="19" fillId="0" borderId="17" xfId="0" applyFont="1" applyBorder="1" applyAlignment="1">
      <alignment horizontal="left" vertical="center"/>
    </xf>
    <xf numFmtId="175" fontId="19" fillId="0" borderId="12" xfId="0" applyNumberFormat="1" applyFont="1" applyBorder="1" applyAlignment="1">
      <alignment horizontal="right"/>
    </xf>
    <xf numFmtId="0" fontId="19" fillId="0" borderId="11" xfId="0" applyFont="1" applyBorder="1" applyAlignment="1">
      <alignment vertical="center" wrapText="1"/>
    </xf>
    <xf numFmtId="49" fontId="19" fillId="0" borderId="17" xfId="0" applyNumberFormat="1" applyFont="1" applyBorder="1" applyAlignment="1">
      <alignment vertical="center" wrapText="1"/>
    </xf>
    <xf numFmtId="0" fontId="19" fillId="0" borderId="11" xfId="0" applyFont="1" applyBorder="1" applyAlignment="1">
      <alignment vertical="center"/>
    </xf>
    <xf numFmtId="0" fontId="19" fillId="0" borderId="17" xfId="0" applyFont="1" applyBorder="1" applyAlignment="1">
      <alignment vertical="center" wrapText="1"/>
    </xf>
    <xf numFmtId="0" fontId="19" fillId="0" borderId="13" xfId="0" applyFont="1" applyBorder="1" applyAlignment="1">
      <alignment vertical="center" wrapText="1"/>
    </xf>
    <xf numFmtId="0" fontId="19" fillId="0" borderId="14" xfId="0" applyFont="1" applyBorder="1" applyAlignment="1">
      <alignment vertical="center" wrapText="1"/>
    </xf>
    <xf numFmtId="49" fontId="24" fillId="0" borderId="4" xfId="0" applyNumberFormat="1" applyFont="1" applyBorder="1" applyAlignment="1">
      <alignment horizontal="left" vertical="center"/>
    </xf>
    <xf numFmtId="0" fontId="19" fillId="0" borderId="5" xfId="0" applyFont="1" applyBorder="1" applyAlignment="1">
      <alignment horizontal="left" vertical="center"/>
    </xf>
    <xf numFmtId="0" fontId="19" fillId="0" borderId="5" xfId="0" quotePrefix="1" applyFont="1" applyBorder="1" applyAlignment="1">
      <alignment horizontal="left" vertical="center"/>
    </xf>
    <xf numFmtId="166" fontId="19" fillId="0" borderId="6" xfId="0" applyNumberFormat="1" applyFont="1" applyBorder="1" applyAlignment="1">
      <alignment horizontal="right" vertical="center"/>
    </xf>
    <xf numFmtId="167" fontId="19" fillId="0" borderId="4" xfId="0" applyNumberFormat="1" applyFont="1" applyBorder="1" applyAlignment="1">
      <alignment vertical="center"/>
    </xf>
    <xf numFmtId="167" fontId="19" fillId="0" borderId="5" xfId="0" applyNumberFormat="1" applyFont="1" applyBorder="1" applyAlignment="1">
      <alignment vertical="center"/>
    </xf>
    <xf numFmtId="167" fontId="19" fillId="0" borderId="10" xfId="0" applyNumberFormat="1" applyFont="1" applyBorder="1" applyAlignment="1">
      <alignment horizontal="right" vertical="center"/>
    </xf>
    <xf numFmtId="167" fontId="19" fillId="0" borderId="4" xfId="0" applyNumberFormat="1" applyFont="1" applyBorder="1" applyAlignment="1">
      <alignment horizontal="right" vertical="center"/>
    </xf>
    <xf numFmtId="168" fontId="19" fillId="0" borderId="10" xfId="0" applyNumberFormat="1" applyFont="1" applyBorder="1" applyAlignment="1">
      <alignment horizontal="right" vertical="center"/>
    </xf>
    <xf numFmtId="0" fontId="24" fillId="4" borderId="11" xfId="0" applyFont="1" applyFill="1" applyBorder="1" applyAlignment="1">
      <alignment horizontal="left" vertical="center"/>
    </xf>
    <xf numFmtId="0" fontId="24" fillId="4" borderId="0" xfId="0" applyFont="1" applyFill="1" applyAlignment="1">
      <alignment horizontal="left" vertical="center"/>
    </xf>
    <xf numFmtId="0" fontId="24" fillId="4" borderId="0" xfId="0" applyFont="1" applyFill="1" applyAlignment="1">
      <alignment vertical="center"/>
    </xf>
    <xf numFmtId="0" fontId="24" fillId="4" borderId="17" xfId="0" applyFont="1" applyFill="1" applyBorder="1" applyAlignment="1">
      <alignment vertical="center"/>
    </xf>
    <xf numFmtId="49" fontId="19" fillId="0" borderId="11" xfId="0" applyNumberFormat="1" applyFont="1" applyBorder="1" applyAlignment="1">
      <alignment horizontal="left" vertical="center"/>
    </xf>
    <xf numFmtId="0" fontId="19" fillId="0" borderId="0" xfId="0" applyFont="1" applyAlignment="1">
      <alignment horizontal="left" vertical="center"/>
    </xf>
    <xf numFmtId="165" fontId="19" fillId="0" borderId="0" xfId="0" applyNumberFormat="1" applyFont="1" applyAlignment="1">
      <alignment horizontal="left" vertical="center"/>
    </xf>
    <xf numFmtId="166" fontId="19" fillId="0" borderId="12" xfId="0" applyNumberFormat="1" applyFont="1" applyBorder="1" applyAlignment="1">
      <alignment horizontal="right" vertical="center"/>
    </xf>
    <xf numFmtId="167" fontId="19" fillId="0" borderId="11" xfId="0" applyNumberFormat="1" applyFont="1" applyBorder="1" applyAlignment="1">
      <alignment horizontal="right" vertical="center"/>
    </xf>
    <xf numFmtId="167" fontId="19" fillId="0" borderId="0" xfId="0" applyNumberFormat="1" applyFont="1" applyAlignment="1">
      <alignment horizontal="right" vertical="center"/>
    </xf>
    <xf numFmtId="167" fontId="19" fillId="0" borderId="17" xfId="0" applyNumberFormat="1" applyFont="1" applyBorder="1" applyAlignment="1">
      <alignment horizontal="right" vertical="center"/>
    </xf>
    <xf numFmtId="168" fontId="19" fillId="0" borderId="17" xfId="0" applyNumberFormat="1" applyFont="1" applyBorder="1" applyAlignment="1">
      <alignment horizontal="right" vertical="center"/>
    </xf>
    <xf numFmtId="0" fontId="24" fillId="4" borderId="4" xfId="0" applyFont="1" applyFill="1" applyBorder="1" applyAlignment="1">
      <alignment horizontal="left" vertical="center"/>
    </xf>
    <xf numFmtId="0" fontId="24" fillId="4" borderId="5" xfId="0" applyFont="1" applyFill="1" applyBorder="1" applyAlignment="1">
      <alignment horizontal="left" vertical="center"/>
    </xf>
    <xf numFmtId="0" fontId="24" fillId="4" borderId="5" xfId="0" applyFont="1" applyFill="1" applyBorder="1" applyAlignment="1">
      <alignment vertical="center"/>
    </xf>
    <xf numFmtId="0" fontId="24" fillId="4" borderId="0" xfId="0" applyFont="1" applyFill="1" applyAlignment="1">
      <alignment horizontal="right" vertical="center"/>
    </xf>
    <xf numFmtId="165" fontId="19" fillId="5" borderId="0" xfId="0" applyNumberFormat="1" applyFont="1" applyFill="1" applyAlignment="1">
      <alignment horizontal="left" vertical="center"/>
    </xf>
    <xf numFmtId="0" fontId="19" fillId="5" borderId="0" xfId="0" applyFont="1" applyFill="1" applyAlignment="1">
      <alignment horizontal="left" vertical="center"/>
    </xf>
    <xf numFmtId="49" fontId="19" fillId="0" borderId="13" xfId="0" applyNumberFormat="1" applyFont="1" applyBorder="1" applyAlignment="1">
      <alignment horizontal="left" vertical="center"/>
    </xf>
    <xf numFmtId="0" fontId="19" fillId="0" borderId="3" xfId="0" applyFont="1" applyBorder="1" applyAlignment="1">
      <alignment horizontal="left" vertical="center"/>
    </xf>
    <xf numFmtId="165" fontId="19" fillId="0" borderId="3" xfId="0" applyNumberFormat="1" applyFont="1" applyBorder="1" applyAlignment="1">
      <alignment horizontal="left" vertical="center"/>
    </xf>
    <xf numFmtId="166" fontId="19" fillId="0" borderId="15" xfId="0" applyNumberFormat="1" applyFont="1" applyBorder="1" applyAlignment="1">
      <alignment horizontal="right" vertical="center"/>
    </xf>
    <xf numFmtId="167" fontId="19" fillId="0" borderId="13" xfId="0" applyNumberFormat="1" applyFont="1" applyBorder="1" applyAlignment="1">
      <alignment horizontal="right" vertical="center"/>
    </xf>
    <xf numFmtId="167" fontId="19" fillId="0" borderId="3" xfId="0" applyNumberFormat="1" applyFont="1" applyBorder="1" applyAlignment="1">
      <alignment horizontal="right" vertical="center"/>
    </xf>
    <xf numFmtId="167" fontId="19" fillId="0" borderId="14" xfId="0" applyNumberFormat="1" applyFont="1" applyBorder="1" applyAlignment="1">
      <alignment horizontal="right" vertical="center"/>
    </xf>
    <xf numFmtId="0" fontId="26" fillId="5" borderId="0" xfId="0" applyFont="1" applyFill="1" applyAlignment="1">
      <alignment horizontal="left"/>
    </xf>
    <xf numFmtId="0" fontId="25" fillId="5" borderId="0" xfId="0" applyFont="1" applyFill="1" applyAlignment="1">
      <alignment horizontal="left"/>
    </xf>
    <xf numFmtId="0" fontId="25" fillId="5" borderId="0" xfId="0" applyFont="1" applyFill="1" applyAlignment="1">
      <alignment horizontal="left" wrapText="1"/>
    </xf>
    <xf numFmtId="0" fontId="32" fillId="0" borderId="0" xfId="0" applyFont="1" applyAlignment="1">
      <alignment horizontal="left" wrapText="1"/>
    </xf>
    <xf numFmtId="3" fontId="19" fillId="0" borderId="11" xfId="0" applyNumberFormat="1" applyFont="1" applyBorder="1"/>
    <xf numFmtId="3" fontId="19" fillId="0" borderId="17" xfId="0" applyNumberFormat="1" applyFont="1" applyBorder="1"/>
    <xf numFmtId="171" fontId="19" fillId="0" borderId="11" xfId="0" applyNumberFormat="1" applyFont="1" applyBorder="1"/>
    <xf numFmtId="172" fontId="19" fillId="0" borderId="17" xfId="0" applyNumberFormat="1" applyFont="1" applyBorder="1"/>
    <xf numFmtId="167" fontId="19" fillId="0" borderId="18" xfId="0" applyNumberFormat="1" applyFont="1" applyBorder="1" applyAlignment="1">
      <alignment horizontal="right"/>
    </xf>
    <xf numFmtId="168" fontId="19" fillId="0" borderId="19" xfId="0" applyNumberFormat="1" applyFont="1" applyBorder="1" applyAlignment="1">
      <alignment horizontal="right"/>
    </xf>
    <xf numFmtId="0" fontId="19" fillId="0" borderId="5" xfId="0" applyFont="1" applyBorder="1" applyAlignment="1">
      <alignment horizontal="left" wrapText="1"/>
    </xf>
    <xf numFmtId="169" fontId="25" fillId="0" borderId="0" xfId="0" applyNumberFormat="1" applyFont="1" applyAlignment="1">
      <alignment horizontal="left"/>
    </xf>
    <xf numFmtId="3" fontId="25" fillId="0" borderId="0" xfId="0" applyNumberFormat="1" applyFont="1" applyAlignment="1">
      <alignment horizontal="left"/>
    </xf>
    <xf numFmtId="165" fontId="25" fillId="0" borderId="0" xfId="0" applyNumberFormat="1" applyFont="1" applyAlignment="1">
      <alignment horizontal="right" vertical="top"/>
    </xf>
    <xf numFmtId="49" fontId="25" fillId="0" borderId="0" xfId="0" applyNumberFormat="1" applyFont="1" applyAlignment="1">
      <alignment horizontal="left"/>
    </xf>
    <xf numFmtId="170" fontId="19" fillId="0" borderId="0" xfId="0" applyNumberFormat="1" applyFont="1" applyAlignment="1">
      <alignment horizontal="left"/>
    </xf>
    <xf numFmtId="3" fontId="19" fillId="0" borderId="0" xfId="0" applyNumberFormat="1" applyFont="1" applyAlignment="1">
      <alignment horizontal="left"/>
    </xf>
    <xf numFmtId="165" fontId="19" fillId="0" borderId="0" xfId="0" applyNumberFormat="1" applyFont="1" applyAlignment="1">
      <alignment horizontal="left"/>
    </xf>
    <xf numFmtId="167" fontId="19" fillId="0" borderId="5" xfId="0" applyNumberFormat="1" applyFont="1" applyBorder="1" applyAlignment="1">
      <alignment horizontal="right" vertical="center"/>
    </xf>
    <xf numFmtId="0" fontId="25" fillId="0" borderId="0" xfId="0" applyFont="1" applyAlignment="1">
      <alignment horizontal="left" vertical="center"/>
    </xf>
    <xf numFmtId="165" fontId="25" fillId="0" borderId="0" xfId="0" applyNumberFormat="1" applyFont="1" applyAlignment="1">
      <alignment horizontal="left"/>
    </xf>
    <xf numFmtId="0" fontId="33" fillId="0" borderId="1" xfId="0" applyFont="1" applyBorder="1" applyAlignment="1">
      <alignment horizontal="left" vertical="center"/>
    </xf>
    <xf numFmtId="0" fontId="33" fillId="0" borderId="1" xfId="0" applyFont="1" applyBorder="1" applyAlignment="1">
      <alignment horizontal="centerContinuous" vertical="center" shrinkToFit="1"/>
    </xf>
    <xf numFmtId="0" fontId="34" fillId="0" borderId="1" xfId="0" applyFont="1" applyBorder="1" applyAlignment="1">
      <alignment horizontal="centerContinuous" vertical="center" shrinkToFit="1"/>
    </xf>
    <xf numFmtId="0" fontId="33" fillId="0" borderId="1" xfId="0" applyFont="1" applyBorder="1" applyAlignment="1">
      <alignment vertical="center"/>
    </xf>
    <xf numFmtId="0" fontId="19" fillId="5" borderId="0" xfId="0" applyFont="1" applyFill="1" applyAlignment="1">
      <alignment horizontal="left"/>
    </xf>
    <xf numFmtId="1" fontId="19" fillId="5" borderId="16" xfId="0" applyNumberFormat="1" applyFont="1" applyFill="1" applyBorder="1" applyAlignment="1">
      <alignment horizontal="center" vertical="center"/>
    </xf>
    <xf numFmtId="0" fontId="19" fillId="5" borderId="4"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19" fillId="5" borderId="10" xfId="0" applyFont="1" applyFill="1" applyBorder="1" applyAlignment="1">
      <alignment horizontal="center" vertical="center" wrapText="1"/>
    </xf>
    <xf numFmtId="49" fontId="19" fillId="5" borderId="16" xfId="0" applyNumberFormat="1" applyFont="1" applyFill="1" applyBorder="1" applyAlignment="1">
      <alignment horizontal="center" vertical="center" wrapText="1"/>
    </xf>
    <xf numFmtId="49" fontId="19" fillId="5" borderId="7" xfId="0" applyNumberFormat="1" applyFont="1" applyFill="1" applyBorder="1" applyAlignment="1">
      <alignment horizontal="center" vertical="center" wrapText="1"/>
    </xf>
    <xf numFmtId="49" fontId="19" fillId="5" borderId="9" xfId="0" applyNumberFormat="1" applyFont="1" applyFill="1" applyBorder="1" applyAlignment="1">
      <alignment horizontal="center" vertical="center" wrapText="1"/>
    </xf>
    <xf numFmtId="49" fontId="19" fillId="5" borderId="6" xfId="0" applyNumberFormat="1" applyFont="1" applyFill="1" applyBorder="1" applyAlignment="1">
      <alignment horizontal="center" vertical="center"/>
    </xf>
    <xf numFmtId="3" fontId="19" fillId="5" borderId="6" xfId="0" applyNumberFormat="1" applyFont="1" applyFill="1" applyBorder="1" applyAlignment="1">
      <alignment horizontal="center" vertical="center"/>
    </xf>
    <xf numFmtId="165" fontId="19" fillId="5" borderId="6" xfId="0" applyNumberFormat="1" applyFont="1" applyFill="1" applyBorder="1" applyAlignment="1">
      <alignment horizontal="center" vertical="center"/>
    </xf>
    <xf numFmtId="1" fontId="19" fillId="5" borderId="6" xfId="0" applyNumberFormat="1" applyFont="1" applyFill="1" applyBorder="1" applyAlignment="1">
      <alignment horizontal="center" vertical="center"/>
    </xf>
    <xf numFmtId="1" fontId="19" fillId="5" borderId="4" xfId="0" applyNumberFormat="1" applyFont="1" applyFill="1" applyBorder="1" applyAlignment="1">
      <alignment horizontal="center" vertical="center"/>
    </xf>
    <xf numFmtId="3" fontId="23" fillId="5" borderId="20" xfId="0" applyNumberFormat="1" applyFont="1" applyFill="1" applyBorder="1" applyAlignment="1">
      <alignment horizontal="center" vertical="center"/>
    </xf>
    <xf numFmtId="3" fontId="23" fillId="5" borderId="21" xfId="0" applyNumberFormat="1" applyFont="1" applyFill="1" applyBorder="1" applyAlignment="1">
      <alignment horizontal="center" vertical="center"/>
    </xf>
    <xf numFmtId="0" fontId="24" fillId="0" borderId="22" xfId="0" applyFont="1" applyBorder="1" applyAlignment="1">
      <alignment horizontal="left" wrapText="1"/>
    </xf>
    <xf numFmtId="0" fontId="24" fillId="0" borderId="23" xfId="0" applyFont="1" applyBorder="1" applyAlignment="1">
      <alignment horizontal="left" wrapText="1"/>
    </xf>
    <xf numFmtId="0" fontId="24" fillId="0" borderId="24" xfId="0" applyFont="1" applyBorder="1" applyAlignment="1">
      <alignment horizontal="left" wrapText="1"/>
    </xf>
    <xf numFmtId="3" fontId="23" fillId="0" borderId="23" xfId="0" applyNumberFormat="1" applyFont="1" applyBorder="1" applyAlignment="1">
      <alignment horizontal="center" vertical="center"/>
    </xf>
    <xf numFmtId="3" fontId="23" fillId="0" borderId="25" xfId="0" applyNumberFormat="1" applyFont="1" applyBorder="1" applyAlignment="1">
      <alignment horizontal="center" vertical="center"/>
    </xf>
    <xf numFmtId="0" fontId="24" fillId="0" borderId="26" xfId="0" applyFont="1" applyBorder="1" applyAlignment="1">
      <alignment horizontal="left"/>
    </xf>
    <xf numFmtId="0" fontId="24" fillId="0" borderId="0" xfId="0" applyFont="1" applyAlignment="1">
      <alignment horizontal="left"/>
    </xf>
    <xf numFmtId="1" fontId="19" fillId="0" borderId="0" xfId="0" applyNumberFormat="1" applyFont="1" applyAlignment="1">
      <alignment horizontal="center" vertical="center"/>
    </xf>
    <xf numFmtId="1" fontId="19" fillId="0" borderId="17" xfId="0" applyNumberFormat="1" applyFont="1" applyBorder="1" applyAlignment="1">
      <alignment horizontal="center" vertical="center"/>
    </xf>
    <xf numFmtId="176" fontId="19" fillId="0" borderId="27" xfId="0" applyNumberFormat="1" applyFont="1" applyBorder="1" applyAlignment="1">
      <alignment horizontal="right"/>
    </xf>
    <xf numFmtId="0" fontId="19" fillId="0" borderId="26" xfId="0" applyFont="1" applyBorder="1" applyAlignment="1">
      <alignment horizontal="left"/>
    </xf>
    <xf numFmtId="0" fontId="19" fillId="0" borderId="28" xfId="0" applyFont="1" applyBorder="1" applyAlignment="1">
      <alignment horizontal="left" vertical="top"/>
    </xf>
    <xf numFmtId="0" fontId="19" fillId="0" borderId="29" xfId="0" applyFont="1" applyBorder="1" applyAlignment="1">
      <alignment vertical="top"/>
    </xf>
    <xf numFmtId="1" fontId="19" fillId="0" borderId="30" xfId="0" applyNumberFormat="1" applyFont="1" applyBorder="1" applyAlignment="1">
      <alignment horizontal="center" vertical="center"/>
    </xf>
    <xf numFmtId="1" fontId="19" fillId="0" borderId="31" xfId="0" applyNumberFormat="1" applyFont="1" applyBorder="1" applyAlignment="1">
      <alignment horizontal="center" vertical="center"/>
    </xf>
    <xf numFmtId="176" fontId="19" fillId="0" borderId="32" xfId="0" applyNumberFormat="1" applyFont="1" applyBorder="1" applyAlignment="1">
      <alignment horizontal="right"/>
    </xf>
    <xf numFmtId="0" fontId="24" fillId="5" borderId="22" xfId="0" applyFont="1" applyFill="1" applyBorder="1" applyAlignment="1">
      <alignment horizontal="left" wrapText="1"/>
    </xf>
    <xf numFmtId="0" fontId="24" fillId="5" borderId="23" xfId="0" applyFont="1" applyFill="1" applyBorder="1" applyAlignment="1">
      <alignment horizontal="left" wrapText="1"/>
    </xf>
    <xf numFmtId="0" fontId="24" fillId="5" borderId="24" xfId="0" applyFont="1" applyFill="1" applyBorder="1" applyAlignment="1">
      <alignment horizontal="left" wrapText="1"/>
    </xf>
    <xf numFmtId="165" fontId="19" fillId="5" borderId="23" xfId="0" applyNumberFormat="1" applyFont="1" applyFill="1" applyBorder="1" applyAlignment="1">
      <alignment horizontal="right"/>
    </xf>
    <xf numFmtId="171" fontId="19" fillId="5" borderId="22" xfId="0" applyNumberFormat="1" applyFont="1" applyFill="1" applyBorder="1" applyAlignment="1">
      <alignment horizontal="right"/>
    </xf>
    <xf numFmtId="176" fontId="19" fillId="5" borderId="24" xfId="0" applyNumberFormat="1" applyFont="1" applyFill="1" applyBorder="1" applyAlignment="1">
      <alignment horizontal="right"/>
    </xf>
    <xf numFmtId="0" fontId="24" fillId="5" borderId="26" xfId="0" applyFont="1" applyFill="1" applyBorder="1" applyAlignment="1">
      <alignment horizontal="left"/>
    </xf>
    <xf numFmtId="0" fontId="24" fillId="5" borderId="0" xfId="0" applyFont="1" applyFill="1" applyAlignment="1">
      <alignment horizontal="left"/>
    </xf>
    <xf numFmtId="1" fontId="19" fillId="5" borderId="0" xfId="0" applyNumberFormat="1" applyFont="1" applyFill="1" applyAlignment="1">
      <alignment horizontal="center" vertical="center"/>
    </xf>
    <xf numFmtId="1" fontId="19" fillId="5" borderId="17" xfId="0" applyNumberFormat="1" applyFont="1" applyFill="1" applyBorder="1" applyAlignment="1">
      <alignment horizontal="center" vertical="center"/>
    </xf>
    <xf numFmtId="167" fontId="19" fillId="5" borderId="26" xfId="0" applyNumberFormat="1" applyFont="1" applyFill="1" applyBorder="1" applyAlignment="1">
      <alignment horizontal="right"/>
    </xf>
    <xf numFmtId="168" fontId="19" fillId="5" borderId="27" xfId="0" applyNumberFormat="1" applyFont="1" applyFill="1" applyBorder="1" applyAlignment="1">
      <alignment horizontal="right"/>
    </xf>
    <xf numFmtId="0" fontId="19" fillId="5" borderId="26" xfId="0" applyFont="1" applyFill="1" applyBorder="1" applyAlignment="1">
      <alignment horizontal="left"/>
    </xf>
    <xf numFmtId="0" fontId="19" fillId="5" borderId="0" xfId="0" applyFont="1" applyFill="1" applyAlignment="1">
      <alignment horizontal="left"/>
    </xf>
    <xf numFmtId="49" fontId="19" fillId="5" borderId="11" xfId="0" applyNumberFormat="1" applyFont="1" applyFill="1" applyBorder="1"/>
    <xf numFmtId="49" fontId="19" fillId="5" borderId="0" xfId="0" applyNumberFormat="1" applyFont="1" applyFill="1"/>
    <xf numFmtId="0" fontId="19" fillId="5" borderId="0" xfId="0" applyFont="1" applyFill="1"/>
    <xf numFmtId="49" fontId="19" fillId="5" borderId="33" xfId="0" applyNumberFormat="1" applyFont="1" applyFill="1" applyBorder="1"/>
    <xf numFmtId="49" fontId="19" fillId="5" borderId="30" xfId="0" applyNumberFormat="1" applyFont="1" applyFill="1" applyBorder="1"/>
    <xf numFmtId="1" fontId="19" fillId="5" borderId="30" xfId="0" applyNumberFormat="1" applyFont="1" applyFill="1" applyBorder="1" applyAlignment="1">
      <alignment horizontal="center" vertical="center"/>
    </xf>
    <xf numFmtId="1" fontId="19" fillId="5" borderId="31" xfId="0" applyNumberFormat="1" applyFont="1" applyFill="1" applyBorder="1" applyAlignment="1">
      <alignment horizontal="center" vertical="center"/>
    </xf>
    <xf numFmtId="168" fontId="19" fillId="5" borderId="32" xfId="0" applyNumberFormat="1" applyFont="1" applyFill="1" applyBorder="1" applyAlignment="1">
      <alignment horizontal="right"/>
    </xf>
    <xf numFmtId="49" fontId="24" fillId="5" borderId="22" xfId="0" applyNumberFormat="1" applyFont="1" applyFill="1" applyBorder="1"/>
    <xf numFmtId="170" fontId="24" fillId="5" borderId="23" xfId="0" applyNumberFormat="1" applyFont="1" applyFill="1" applyBorder="1"/>
    <xf numFmtId="0" fontId="24" fillId="5" borderId="23" xfId="0" applyFont="1" applyFill="1" applyBorder="1"/>
    <xf numFmtId="170" fontId="24" fillId="5" borderId="24" xfId="0" applyNumberFormat="1" applyFont="1" applyFill="1" applyBorder="1"/>
    <xf numFmtId="176" fontId="19" fillId="5" borderId="17" xfId="0" applyNumberFormat="1" applyFont="1" applyFill="1" applyBorder="1" applyAlignment="1">
      <alignment horizontal="right"/>
    </xf>
    <xf numFmtId="0" fontId="19" fillId="5" borderId="26" xfId="0" applyFont="1" applyFill="1" applyBorder="1"/>
    <xf numFmtId="49" fontId="19" fillId="5" borderId="0" xfId="0" applyNumberFormat="1" applyFont="1" applyFill="1" applyAlignment="1">
      <alignment horizontal="left"/>
    </xf>
    <xf numFmtId="170" fontId="19" fillId="5" borderId="17" xfId="0" applyNumberFormat="1" applyFont="1" applyFill="1" applyBorder="1"/>
    <xf numFmtId="170" fontId="19" fillId="5" borderId="0" xfId="0" applyNumberFormat="1" applyFont="1" applyFill="1"/>
    <xf numFmtId="169" fontId="19" fillId="5" borderId="0" xfId="0" applyNumberFormat="1" applyFont="1" applyFill="1"/>
    <xf numFmtId="169" fontId="19" fillId="5" borderId="17" xfId="0" applyNumberFormat="1" applyFont="1" applyFill="1" applyBorder="1"/>
    <xf numFmtId="0" fontId="19" fillId="5" borderId="28" xfId="0" applyFont="1" applyFill="1" applyBorder="1"/>
    <xf numFmtId="170" fontId="19" fillId="5" borderId="30" xfId="0" applyNumberFormat="1" applyFont="1" applyFill="1" applyBorder="1"/>
    <xf numFmtId="49" fontId="19" fillId="5" borderId="30" xfId="0" applyNumberFormat="1" applyFont="1" applyFill="1" applyBorder="1" applyAlignment="1">
      <alignment horizontal="left"/>
    </xf>
    <xf numFmtId="170" fontId="19" fillId="5" borderId="31" xfId="0" applyNumberFormat="1" applyFont="1" applyFill="1" applyBorder="1"/>
    <xf numFmtId="176" fontId="19" fillId="5" borderId="14" xfId="0" applyNumberFormat="1" applyFont="1" applyFill="1" applyBorder="1" applyAlignment="1">
      <alignment horizontal="right"/>
    </xf>
    <xf numFmtId="0" fontId="26" fillId="0" borderId="0" xfId="0" applyFont="1" applyAlignment="1">
      <alignment horizontal="left" wrapText="1"/>
    </xf>
    <xf numFmtId="0" fontId="26" fillId="0" borderId="0" xfId="0" applyFont="1" applyAlignment="1">
      <alignment horizontal="left"/>
    </xf>
    <xf numFmtId="0" fontId="35" fillId="0" borderId="0" xfId="0" applyFont="1" applyAlignment="1">
      <alignment horizontal="left"/>
    </xf>
    <xf numFmtId="0" fontId="36" fillId="0" borderId="0" xfId="0" applyFont="1" applyAlignment="1">
      <alignment horizontal="left"/>
    </xf>
    <xf numFmtId="0" fontId="19" fillId="5" borderId="7" xfId="0" applyFont="1" applyFill="1" applyBorder="1" applyAlignment="1">
      <alignment horizontal="center" vertical="center" wrapText="1"/>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1" fontId="19" fillId="5" borderId="4" xfId="0" applyNumberFormat="1" applyFont="1" applyFill="1" applyBorder="1" applyAlignment="1">
      <alignment horizontal="center" vertical="center" wrapText="1"/>
    </xf>
    <xf numFmtId="1" fontId="19" fillId="5" borderId="10" xfId="0" applyNumberFormat="1" applyFont="1" applyFill="1" applyBorder="1" applyAlignment="1">
      <alignment horizontal="center" vertical="center" wrapText="1"/>
    </xf>
    <xf numFmtId="1" fontId="19" fillId="5" borderId="13" xfId="0" applyNumberFormat="1" applyFont="1" applyFill="1" applyBorder="1" applyAlignment="1">
      <alignment horizontal="center" vertical="center" wrapText="1"/>
    </xf>
    <xf numFmtId="1" fontId="19" fillId="5" borderId="14" xfId="0" applyNumberFormat="1" applyFont="1" applyFill="1" applyBorder="1" applyAlignment="1">
      <alignment horizontal="center" vertical="center" wrapText="1"/>
    </xf>
    <xf numFmtId="0" fontId="26" fillId="5" borderId="0" xfId="0" applyFont="1" applyFill="1" applyAlignment="1">
      <alignment horizontal="left"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2" fillId="0" borderId="0" xfId="0" applyFont="1"/>
    <xf numFmtId="0" fontId="0" fillId="0" borderId="0" xfId="0" applyAlignment="1">
      <alignment horizontal="center"/>
    </xf>
    <xf numFmtId="0" fontId="19" fillId="5" borderId="0" xfId="0" applyFont="1" applyFill="1" applyAlignment="1">
      <alignment horizontal="left" wrapText="1"/>
    </xf>
    <xf numFmtId="0" fontId="19" fillId="0" borderId="0" xfId="0" applyFont="1" applyAlignment="1">
      <alignment horizontal="left" vertical="center" wrapText="1"/>
    </xf>
    <xf numFmtId="0" fontId="20" fillId="0" borderId="0" xfId="0" applyFont="1" applyAlignment="1">
      <alignment horizontal="centerContinuous" vertical="top"/>
    </xf>
    <xf numFmtId="0" fontId="37" fillId="0" borderId="3" xfId="0" applyFont="1" applyBorder="1" applyAlignment="1">
      <alignment horizontal="left" wrapText="1"/>
    </xf>
    <xf numFmtId="1" fontId="19" fillId="0" borderId="16"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0" fontId="19" fillId="5" borderId="7" xfId="0" applyFont="1" applyFill="1" applyBorder="1" applyAlignment="1">
      <alignment horizontal="center" wrapText="1"/>
    </xf>
    <xf numFmtId="0" fontId="10" fillId="5" borderId="9" xfId="0" applyFont="1" applyFill="1" applyBorder="1" applyAlignment="1">
      <alignment horizontal="center"/>
    </xf>
    <xf numFmtId="1" fontId="19" fillId="0" borderId="16" xfId="0" applyNumberFormat="1" applyFont="1" applyBorder="1" applyAlignment="1">
      <alignment horizontal="center" vertical="center" wrapText="1"/>
    </xf>
    <xf numFmtId="164" fontId="19" fillId="0" borderId="16" xfId="0" applyNumberFormat="1" applyFont="1" applyBorder="1" applyAlignment="1">
      <alignment horizontal="center" vertical="center" wrapText="1"/>
    </xf>
    <xf numFmtId="164" fontId="19" fillId="0" borderId="7" xfId="0" applyNumberFormat="1" applyFont="1" applyBorder="1" applyAlignment="1">
      <alignment horizontal="center" vertical="center" wrapText="1"/>
    </xf>
    <xf numFmtId="0" fontId="19" fillId="0" borderId="7" xfId="0" applyFont="1" applyBorder="1" applyAlignment="1">
      <alignment horizontal="center" vertical="center"/>
    </xf>
    <xf numFmtId="1" fontId="19" fillId="5" borderId="16" xfId="0" applyNumberFormat="1" applyFont="1" applyFill="1" applyBorder="1" applyAlignment="1">
      <alignment horizontal="center" vertical="center" wrapText="1"/>
    </xf>
    <xf numFmtId="0" fontId="19" fillId="5" borderId="16" xfId="0" applyFont="1" applyFill="1" applyBorder="1" applyAlignment="1">
      <alignment horizontal="center" vertical="center"/>
    </xf>
    <xf numFmtId="1" fontId="23" fillId="0" borderId="7" xfId="0" applyNumberFormat="1" applyFont="1" applyBorder="1" applyAlignment="1">
      <alignment horizontal="center" vertical="center"/>
    </xf>
    <xf numFmtId="1" fontId="23" fillId="5" borderId="16" xfId="0" applyNumberFormat="1" applyFont="1" applyFill="1" applyBorder="1" applyAlignment="1">
      <alignment horizontal="center" vertical="center"/>
    </xf>
    <xf numFmtId="177" fontId="19" fillId="0" borderId="12" xfId="0" applyNumberFormat="1" applyFont="1" applyBorder="1" applyAlignment="1">
      <alignment horizontal="left"/>
    </xf>
    <xf numFmtId="167" fontId="19" fillId="5" borderId="11" xfId="0" applyNumberFormat="1" applyFont="1" applyFill="1" applyBorder="1" applyAlignment="1">
      <alignment horizontal="right"/>
    </xf>
    <xf numFmtId="167" fontId="19" fillId="5" borderId="17" xfId="0" applyNumberFormat="1" applyFont="1" applyFill="1" applyBorder="1" applyAlignment="1">
      <alignment horizontal="right"/>
    </xf>
    <xf numFmtId="177" fontId="19" fillId="0" borderId="12" xfId="0" quotePrefix="1" applyNumberFormat="1" applyFont="1" applyBorder="1" applyAlignment="1">
      <alignment horizontal="left"/>
    </xf>
    <xf numFmtId="167" fontId="19" fillId="5" borderId="13" xfId="0" applyNumberFormat="1" applyFont="1" applyFill="1" applyBorder="1" applyAlignment="1">
      <alignment horizontal="right"/>
    </xf>
    <xf numFmtId="167" fontId="19" fillId="5" borderId="14" xfId="0" applyNumberFormat="1" applyFont="1" applyFill="1" applyBorder="1" applyAlignment="1">
      <alignment horizontal="right"/>
    </xf>
    <xf numFmtId="0" fontId="19" fillId="0" borderId="5" xfId="0" applyFont="1" applyBorder="1" applyAlignment="1">
      <alignment horizontal="left"/>
    </xf>
    <xf numFmtId="0" fontId="38"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justify" wrapText="1"/>
    </xf>
    <xf numFmtId="0" fontId="12" fillId="0" borderId="0" xfId="0" applyFont="1"/>
    <xf numFmtId="0" fontId="0" fillId="0" borderId="1" xfId="0" applyBorder="1" applyAlignment="1">
      <alignment horizontal="right"/>
    </xf>
    <xf numFmtId="0" fontId="0" fillId="0" borderId="0" xfId="0" applyAlignment="1">
      <alignment horizontal="left" vertical="top"/>
    </xf>
    <xf numFmtId="0" fontId="13" fillId="0" borderId="0" xfId="0" applyFont="1" applyAlignment="1">
      <alignment horizontal="left" vertical="top"/>
    </xf>
    <xf numFmtId="0" fontId="0" fillId="0" borderId="0" xfId="0" applyAlignment="1">
      <alignment horizontal="justify" vertical="top"/>
    </xf>
    <xf numFmtId="0" fontId="10" fillId="0" borderId="0" xfId="0" applyFont="1" applyAlignment="1">
      <alignment horizontal="justify" vertical="top" wrapText="1"/>
    </xf>
    <xf numFmtId="0" fontId="0" fillId="0" borderId="0" xfId="0" applyAlignment="1">
      <alignment horizontal="justify"/>
    </xf>
    <xf numFmtId="0" fontId="39" fillId="0" borderId="0" xfId="0" applyFont="1" applyAlignment="1">
      <alignment horizontal="justify" vertical="top" wrapText="1"/>
    </xf>
    <xf numFmtId="0" fontId="3" fillId="0" borderId="0" xfId="0" applyFont="1" applyAlignment="1">
      <alignment horizontal="left" vertical="top"/>
    </xf>
    <xf numFmtId="0" fontId="10"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0" fillId="0" borderId="0" xfId="0" applyFont="1" applyAlignment="1">
      <alignment horizontal="left" vertical="top"/>
    </xf>
    <xf numFmtId="0" fontId="40" fillId="0" borderId="0" xfId="0" applyFont="1" applyAlignment="1">
      <alignment horizontal="left" vertical="top"/>
    </xf>
    <xf numFmtId="0" fontId="0" fillId="0" borderId="0" xfId="0" applyAlignment="1">
      <alignment horizontal="left" vertical="top" wrapText="1"/>
    </xf>
    <xf numFmtId="0" fontId="9" fillId="0" borderId="0" xfId="0" applyFont="1" applyAlignment="1">
      <alignment horizontal="left" vertical="top"/>
    </xf>
    <xf numFmtId="178" fontId="41" fillId="5" borderId="1" xfId="2" applyNumberFormat="1" applyFont="1" applyFill="1" applyBorder="1" applyAlignment="1">
      <alignment horizontal="right" vertical="center"/>
    </xf>
    <xf numFmtId="0" fontId="10" fillId="5" borderId="0" xfId="3" applyFont="1" applyFill="1"/>
    <xf numFmtId="0" fontId="43" fillId="5" borderId="0" xfId="4" applyFont="1" applyFill="1"/>
    <xf numFmtId="0" fontId="44" fillId="0" borderId="0" xfId="4" applyFont="1" applyAlignment="1">
      <alignment horizontal="right" readingOrder="1"/>
    </xf>
    <xf numFmtId="0" fontId="2"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7" fillId="5" borderId="0" xfId="5" applyFont="1" applyFill="1" applyAlignment="1">
      <alignment horizontal="left" wrapText="1"/>
    </xf>
    <xf numFmtId="0" fontId="3" fillId="0" borderId="1" xfId="6" applyBorder="1" applyAlignment="1">
      <alignment horizontal="right" vertical="center"/>
    </xf>
    <xf numFmtId="0" fontId="3" fillId="0" borderId="0" xfId="6"/>
    <xf numFmtId="0" fontId="3" fillId="0" borderId="0" xfId="6" applyAlignment="1">
      <alignment horizontal="right" vertical="center"/>
    </xf>
    <xf numFmtId="0" fontId="3" fillId="0" borderId="0" xfId="6" applyAlignment="1">
      <alignment horizontal="left" vertical="top"/>
    </xf>
    <xf numFmtId="0" fontId="13" fillId="0" borderId="0" xfId="2" applyFont="1" applyAlignment="1">
      <alignment horizontal="left" vertical="top"/>
    </xf>
    <xf numFmtId="0" fontId="41" fillId="5" borderId="0" xfId="4" applyFont="1" applyFill="1" applyAlignment="1">
      <alignment horizontal="justify" vertical="top" wrapText="1"/>
    </xf>
    <xf numFmtId="0" fontId="4" fillId="5" borderId="0" xfId="5" applyFont="1" applyFill="1" applyAlignment="1">
      <alignment horizontal="left" wrapText="1"/>
    </xf>
    <xf numFmtId="0" fontId="48" fillId="0" borderId="0" xfId="7" applyFont="1" applyAlignment="1">
      <alignment horizontal="left" vertical="top"/>
    </xf>
    <xf numFmtId="0" fontId="9" fillId="0" borderId="0" xfId="7" applyFont="1" applyAlignment="1">
      <alignment horizontal="left" vertical="top"/>
    </xf>
    <xf numFmtId="0" fontId="4" fillId="0" borderId="0" xfId="8" applyFont="1" applyAlignment="1">
      <alignment horizontal="left" vertical="top" wrapText="1"/>
    </xf>
    <xf numFmtId="0" fontId="13" fillId="0" borderId="0" xfId="6" applyFont="1" applyAlignment="1">
      <alignment horizontal="left" vertical="top"/>
    </xf>
    <xf numFmtId="0" fontId="10" fillId="0" borderId="0" xfId="6" applyFont="1" applyAlignment="1">
      <alignment horizontal="justify" vertical="top" wrapText="1"/>
    </xf>
    <xf numFmtId="0" fontId="3" fillId="0" borderId="0" xfId="6" applyAlignment="1">
      <alignment horizontal="left" vertical="top" wrapText="1"/>
    </xf>
    <xf numFmtId="0" fontId="3" fillId="0" borderId="0" xfId="6" applyAlignment="1">
      <alignment horizontal="justify" vertical="top" wrapText="1"/>
    </xf>
    <xf numFmtId="0" fontId="47" fillId="0" borderId="0" xfId="9" applyFont="1" applyAlignment="1" applyProtection="1">
      <alignment horizontal="left" vertical="top" wrapText="1"/>
    </xf>
    <xf numFmtId="0" fontId="12" fillId="0" borderId="0" xfId="6" applyFont="1" applyAlignment="1">
      <alignment horizontal="justify" vertical="top" wrapText="1"/>
    </xf>
    <xf numFmtId="0" fontId="3" fillId="0" borderId="0" xfId="6" applyAlignment="1">
      <alignment horizontal="justify" vertical="top"/>
    </xf>
    <xf numFmtId="0" fontId="47" fillId="0" borderId="0" xfId="9" applyFont="1" applyAlignment="1" applyProtection="1">
      <alignment horizontal="justify" vertical="top" wrapText="1"/>
    </xf>
    <xf numFmtId="0" fontId="3" fillId="0" borderId="0" xfId="6" applyAlignment="1">
      <alignment horizontal="justify"/>
    </xf>
    <xf numFmtId="0" fontId="4" fillId="0" borderId="0" xfId="9" applyAlignment="1" applyProtection="1">
      <alignment horizontal="justify" vertical="top" wrapText="1"/>
    </xf>
    <xf numFmtId="0" fontId="10" fillId="0" borderId="0" xfId="6" applyFont="1" applyAlignment="1">
      <alignment horizontal="left" vertical="top" wrapText="1"/>
    </xf>
    <xf numFmtId="0" fontId="4" fillId="0" borderId="0" xfId="8" applyFont="1" applyAlignment="1">
      <alignment vertical="top" wrapText="1"/>
    </xf>
    <xf numFmtId="0" fontId="9" fillId="0" borderId="1" xfId="7" applyFont="1" applyBorder="1" applyAlignment="1">
      <alignment horizontal="right" vertical="center"/>
    </xf>
    <xf numFmtId="0" fontId="1" fillId="0" borderId="0" xfId="7"/>
    <xf numFmtId="0" fontId="9" fillId="0" borderId="0" xfId="7" applyFont="1" applyAlignment="1">
      <alignment horizontal="right" vertical="center"/>
    </xf>
    <xf numFmtId="0" fontId="1" fillId="0" borderId="0" xfId="7" applyAlignment="1">
      <alignment horizontal="left" vertical="top"/>
    </xf>
    <xf numFmtId="0" fontId="13" fillId="0" borderId="0" xfId="7" applyFont="1" applyAlignment="1">
      <alignment horizontal="left" vertical="top" wrapText="1"/>
    </xf>
    <xf numFmtId="0" fontId="44" fillId="0" borderId="0" xfId="7" applyFont="1" applyAlignment="1">
      <alignment horizontal="justify" vertical="top" wrapText="1"/>
    </xf>
    <xf numFmtId="0" fontId="43" fillId="0" borderId="0" xfId="7" applyFont="1" applyAlignment="1">
      <alignment horizontal="left" vertical="top" wrapText="1"/>
    </xf>
    <xf numFmtId="0" fontId="49" fillId="0" borderId="0" xfId="7" applyFont="1" applyAlignment="1">
      <alignment horizontal="justify" vertical="top" wrapText="1"/>
    </xf>
    <xf numFmtId="0" fontId="50" fillId="0" borderId="0" xfId="7"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10" fillId="5" borderId="35" xfId="10" applyFont="1" applyFill="1" applyBorder="1"/>
    <xf numFmtId="0" fontId="10" fillId="0" borderId="0" xfId="10" applyFont="1"/>
    <xf numFmtId="0" fontId="8" fillId="0" borderId="0" xfId="11" applyBorder="1" applyAlignment="1" applyProtection="1">
      <alignment horizontal="right"/>
    </xf>
    <xf numFmtId="0" fontId="51" fillId="0" borderId="0" xfId="10" applyFont="1" applyAlignment="1">
      <alignment horizontal="left" indent="10"/>
    </xf>
    <xf numFmtId="0" fontId="3" fillId="0" borderId="0" xfId="10" applyAlignment="1">
      <alignment horizontal="left"/>
    </xf>
    <xf numFmtId="0" fontId="19" fillId="5" borderId="0" xfId="10" applyFont="1" applyFill="1" applyAlignment="1">
      <alignment horizontal="right"/>
    </xf>
    <xf numFmtId="0" fontId="3" fillId="0" borderId="0" xfId="10" applyAlignment="1">
      <alignment horizontal="left" vertical="top" wrapText="1"/>
    </xf>
    <xf numFmtId="0" fontId="11" fillId="0" borderId="0" xfId="10" applyFont="1"/>
    <xf numFmtId="0" fontId="17" fillId="0" borderId="0" xfId="10" applyFont="1"/>
    <xf numFmtId="0" fontId="34" fillId="0" borderId="0" xfId="10" applyFont="1" applyAlignment="1">
      <alignment horizontal="left"/>
    </xf>
    <xf numFmtId="0" fontId="3" fillId="5" borderId="0" xfId="10" applyFill="1" applyAlignment="1">
      <alignment horizontal="left" wrapText="1"/>
    </xf>
    <xf numFmtId="0" fontId="12" fillId="5" borderId="0" xfId="10" applyFont="1" applyFill="1" applyAlignment="1">
      <alignment horizontal="left" wrapText="1"/>
    </xf>
    <xf numFmtId="0" fontId="34" fillId="0" borderId="0" xfId="12" applyFont="1"/>
    <xf numFmtId="0" fontId="52" fillId="5" borderId="0" xfId="13" applyFont="1" applyFill="1" applyAlignment="1" applyProtection="1">
      <alignment vertical="top" wrapText="1"/>
    </xf>
    <xf numFmtId="0" fontId="33" fillId="0" borderId="0" xfId="12" applyFont="1" applyAlignment="1">
      <alignment horizontal="center"/>
    </xf>
    <xf numFmtId="0" fontId="33" fillId="0" borderId="0" xfId="10" applyFont="1" applyAlignment="1">
      <alignment horizontal="left"/>
    </xf>
    <xf numFmtId="0" fontId="53" fillId="0" borderId="0" xfId="12" applyFont="1" applyAlignment="1">
      <alignment horizontal="left" indent="10"/>
    </xf>
    <xf numFmtId="0" fontId="8" fillId="0" borderId="0" xfId="11" applyFill="1" applyAlignment="1" applyProtection="1">
      <alignment horizontal="left" vertical="top" wrapText="1" indent="2"/>
    </xf>
    <xf numFmtId="0" fontId="8" fillId="0" borderId="0" xfId="11" applyAlignment="1" applyProtection="1">
      <alignment horizontal="left" vertical="top" wrapText="1"/>
    </xf>
    <xf numFmtId="0" fontId="3" fillId="0" borderId="0" xfId="10"/>
    <xf numFmtId="0" fontId="8" fillId="5" borderId="0" xfId="11" applyFill="1" applyBorder="1" applyAlignment="1" applyProtection="1">
      <alignment horizontal="left" vertical="top" wrapText="1" indent="2"/>
    </xf>
    <xf numFmtId="0" fontId="51" fillId="0" borderId="0" xfId="12" applyFont="1" applyAlignment="1">
      <alignment horizontal="left" vertical="top" wrapText="1" indent="2"/>
    </xf>
    <xf numFmtId="0" fontId="53" fillId="0" borderId="0" xfId="12" applyFont="1" applyAlignment="1">
      <alignment horizontal="center"/>
    </xf>
    <xf numFmtId="0" fontId="3" fillId="0" borderId="0" xfId="10" applyAlignment="1">
      <alignment horizontal="left" indent="3"/>
    </xf>
    <xf numFmtId="0" fontId="8" fillId="0" borderId="0" xfId="11" applyFill="1" applyBorder="1" applyAlignment="1" applyProtection="1">
      <alignment horizontal="left" vertical="top" wrapText="1" indent="2"/>
    </xf>
    <xf numFmtId="0" fontId="12" fillId="0" borderId="0" xfId="10" applyFont="1" applyAlignment="1">
      <alignment horizontal="left" vertical="top" wrapText="1"/>
    </xf>
    <xf numFmtId="0" fontId="8" fillId="0" borderId="0" xfId="11" applyFill="1" applyAlignment="1" applyProtection="1">
      <alignment horizontal="left" wrapText="1" indent="2"/>
    </xf>
    <xf numFmtId="0" fontId="8" fillId="0" borderId="0" xfId="11" applyAlignment="1" applyProtection="1">
      <alignment horizontal="left" wrapText="1" indent="2"/>
    </xf>
    <xf numFmtId="0" fontId="8" fillId="0" borderId="0" xfId="11" applyAlignment="1" applyProtection="1">
      <alignment wrapText="1"/>
    </xf>
    <xf numFmtId="0" fontId="8" fillId="0" borderId="0" xfId="11" applyAlignment="1" applyProtection="1">
      <alignment horizontal="left" vertical="center" indent="2"/>
    </xf>
    <xf numFmtId="0" fontId="8" fillId="0" borderId="0" xfId="11" applyFill="1" applyAlignment="1" applyProtection="1">
      <alignment horizontal="left" indent="2"/>
    </xf>
    <xf numFmtId="0" fontId="8" fillId="0" borderId="0" xfId="11" applyFill="1" applyAlignment="1" applyProtection="1">
      <alignment horizontal="left" wrapText="1" indent="2"/>
    </xf>
    <xf numFmtId="0" fontId="8" fillId="0" borderId="0" xfId="13" applyFill="1" applyAlignment="1" applyProtection="1">
      <alignment horizontal="left" wrapText="1" indent="2"/>
    </xf>
    <xf numFmtId="0" fontId="8" fillId="0" borderId="0" xfId="13" applyFill="1" applyAlignment="1" applyProtection="1">
      <alignment horizontal="left" indent="2"/>
    </xf>
    <xf numFmtId="0" fontId="8" fillId="0" borderId="0" xfId="11" applyFill="1" applyAlignment="1" applyProtection="1"/>
    <xf numFmtId="0" fontId="8" fillId="0" borderId="0" xfId="11" applyAlignment="1" applyProtection="1"/>
    <xf numFmtId="0" fontId="8" fillId="0" borderId="0" xfId="11" applyFill="1" applyAlignment="1" applyProtection="1"/>
    <xf numFmtId="0" fontId="8" fillId="0" borderId="0" xfId="13" applyFill="1" applyAlignment="1" applyProtection="1">
      <alignment wrapText="1"/>
    </xf>
    <xf numFmtId="0" fontId="1" fillId="0" borderId="0" xfId="12" applyAlignment="1">
      <alignment wrapText="1"/>
    </xf>
    <xf numFmtId="0" fontId="3" fillId="0" borderId="0" xfId="10" applyAlignment="1">
      <alignment wrapText="1"/>
    </xf>
    <xf numFmtId="0" fontId="10" fillId="0" borderId="0" xfId="10" applyFont="1" applyAlignment="1">
      <alignment horizontal="left"/>
    </xf>
    <xf numFmtId="0" fontId="8" fillId="0" borderId="0" xfId="11" applyFill="1" applyAlignment="1" applyProtection="1">
      <alignment horizontal="left"/>
    </xf>
    <xf numFmtId="0" fontId="8" fillId="0" borderId="0" xfId="13" applyFill="1" applyBorder="1" applyAlignment="1" applyProtection="1">
      <alignment horizontal="left" wrapText="1" indent="2"/>
    </xf>
    <xf numFmtId="0" fontId="8" fillId="0" borderId="0" xfId="11" applyFill="1" applyBorder="1" applyAlignment="1" applyProtection="1">
      <alignment horizontal="left" wrapText="1"/>
    </xf>
    <xf numFmtId="0" fontId="8" fillId="0" borderId="0" xfId="11" applyFill="1" applyAlignment="1" applyProtection="1">
      <alignment horizontal="left" wrapText="1"/>
    </xf>
    <xf numFmtId="0" fontId="3" fillId="0" borderId="0" xfId="12" applyFont="1" applyAlignment="1">
      <alignment horizontal="left"/>
    </xf>
    <xf numFmtId="0" fontId="3" fillId="0" borderId="0" xfId="10" applyAlignment="1">
      <alignment horizontal="left" wrapText="1"/>
    </xf>
    <xf numFmtId="0" fontId="8" fillId="0" borderId="0" xfId="11" applyFill="1" applyAlignment="1" applyProtection="1">
      <alignment horizontal="left"/>
    </xf>
    <xf numFmtId="167" fontId="19" fillId="0" borderId="27" xfId="0" applyNumberFormat="1" applyFont="1" applyBorder="1" applyAlignment="1">
      <alignment horizontal="right"/>
    </xf>
    <xf numFmtId="167" fontId="19" fillId="0" borderId="26" xfId="0" applyNumberFormat="1" applyFont="1" applyBorder="1" applyAlignment="1">
      <alignment horizontal="right"/>
    </xf>
    <xf numFmtId="167" fontId="19" fillId="0" borderId="30" xfId="0" applyNumberFormat="1" applyFont="1" applyBorder="1" applyAlignment="1">
      <alignment horizontal="right"/>
    </xf>
    <xf numFmtId="167" fontId="19" fillId="0" borderId="32" xfId="0" applyNumberFormat="1" applyFont="1" applyBorder="1" applyAlignment="1">
      <alignment horizontal="right"/>
    </xf>
    <xf numFmtId="167" fontId="19" fillId="0" borderId="28" xfId="0" applyNumberFormat="1" applyFont="1" applyBorder="1" applyAlignment="1">
      <alignment horizontal="right"/>
    </xf>
    <xf numFmtId="168" fontId="19" fillId="5" borderId="0" xfId="0" applyNumberFormat="1" applyFont="1" applyFill="1" applyAlignment="1">
      <alignment horizontal="right"/>
    </xf>
    <xf numFmtId="168" fontId="19" fillId="5" borderId="26" xfId="0" applyNumberFormat="1" applyFont="1" applyFill="1" applyBorder="1" applyAlignment="1">
      <alignment horizontal="right"/>
    </xf>
    <xf numFmtId="168" fontId="19" fillId="0" borderId="30" xfId="0" applyNumberFormat="1" applyFont="1" applyBorder="1" applyAlignment="1">
      <alignment horizontal="right"/>
    </xf>
    <xf numFmtId="168" fontId="19" fillId="0" borderId="32" xfId="0" applyNumberFormat="1" applyFont="1" applyBorder="1" applyAlignment="1">
      <alignment horizontal="right"/>
    </xf>
    <xf numFmtId="168" fontId="19" fillId="5" borderId="28" xfId="0" applyNumberFormat="1" applyFont="1" applyFill="1" applyBorder="1" applyAlignment="1">
      <alignment horizontal="right"/>
    </xf>
    <xf numFmtId="167" fontId="19" fillId="5" borderId="0" xfId="0" applyNumberFormat="1" applyFont="1" applyFill="1" applyAlignment="1">
      <alignment horizontal="right"/>
    </xf>
    <xf numFmtId="167" fontId="19" fillId="5" borderId="27" xfId="0" applyNumberFormat="1" applyFont="1" applyFill="1" applyBorder="1" applyAlignment="1">
      <alignment horizontal="right"/>
    </xf>
    <xf numFmtId="167" fontId="19" fillId="5" borderId="3" xfId="0" applyNumberFormat="1" applyFont="1" applyFill="1" applyBorder="1" applyAlignment="1">
      <alignment horizontal="right"/>
    </xf>
    <xf numFmtId="167" fontId="19" fillId="5" borderId="34" xfId="0" applyNumberFormat="1" applyFont="1" applyFill="1" applyBorder="1" applyAlignment="1">
      <alignment horizontal="right"/>
    </xf>
    <xf numFmtId="168" fontId="19" fillId="0" borderId="14" xfId="0" applyNumberFormat="1" applyFont="1" applyBorder="1" applyAlignment="1">
      <alignment horizontal="right" vertical="center"/>
    </xf>
    <xf numFmtId="179" fontId="19" fillId="0" borderId="0" xfId="0" applyNumberFormat="1" applyFont="1" applyAlignment="1">
      <alignment horizontal="right" vertical="center"/>
    </xf>
    <xf numFmtId="179" fontId="19" fillId="0" borderId="11" xfId="0" applyNumberFormat="1" applyFont="1" applyBorder="1" applyAlignment="1">
      <alignment horizontal="right" vertical="center"/>
    </xf>
    <xf numFmtId="179" fontId="19" fillId="0" borderId="17" xfId="0" applyNumberFormat="1" applyFont="1" applyBorder="1" applyAlignment="1">
      <alignment horizontal="right" vertical="center"/>
    </xf>
    <xf numFmtId="179" fontId="19" fillId="0" borderId="13" xfId="0" applyNumberFormat="1" applyFont="1" applyBorder="1" applyAlignment="1">
      <alignment horizontal="right" vertical="center"/>
    </xf>
    <xf numFmtId="179" fontId="19" fillId="0" borderId="3" xfId="0" applyNumberFormat="1" applyFont="1" applyBorder="1" applyAlignment="1">
      <alignment horizontal="right" vertical="center"/>
    </xf>
    <xf numFmtId="179" fontId="19" fillId="0" borderId="14" xfId="0" applyNumberFormat="1" applyFont="1" applyBorder="1" applyAlignment="1">
      <alignment horizontal="right" vertical="center"/>
    </xf>
  </cellXfs>
  <cellStyles count="14">
    <cellStyle name="Hyperlink 3 3" xfId="8" xr:uid="{5EEA4B6F-C249-495E-AFFF-2A30C00A4C93}"/>
    <cellStyle name="Link" xfId="1" builtinId="8"/>
    <cellStyle name="Link 2" xfId="5" xr:uid="{6498EF8D-8F28-4641-8226-E7FD20FB563F}"/>
    <cellStyle name="Link 2 2" xfId="13" xr:uid="{C3CFB475-812D-43B0-BC72-1EB1872697E3}"/>
    <cellStyle name="Link 3" xfId="9" xr:uid="{1244C957-3B18-4C5C-BB4B-3707D4E41EA2}"/>
    <cellStyle name="Link 4" xfId="11" xr:uid="{3F3715A7-AB6E-4782-8BF0-5235726DB1E6}"/>
    <cellStyle name="Standard" xfId="0" builtinId="0"/>
    <cellStyle name="Standard 2" xfId="6" xr:uid="{B11094EE-2FDF-4AD0-A2DA-7233AF1D085A}"/>
    <cellStyle name="Standard 2 2" xfId="10" xr:uid="{0448CF48-536B-4F41-BA58-91BB979A2300}"/>
    <cellStyle name="Standard 2 4" xfId="12" xr:uid="{AE90A388-C54B-4A69-A89C-4CA7063081ED}"/>
    <cellStyle name="Standard 24" xfId="7" xr:uid="{786DE043-5E43-4563-A6D1-7691FE228A56}"/>
    <cellStyle name="Standard 3 4" xfId="2" xr:uid="{36A2BFBA-4976-40A2-9BD5-81D786DDF159}"/>
    <cellStyle name="Standard 8" xfId="4" xr:uid="{333AA183-20C8-4782-8E41-C9E831C722C1}"/>
    <cellStyle name="Standard_Vorlage Publikation" xfId="3" xr:uid="{E78655AE-AE1A-4ABA-B4D9-290A2F1F55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{3C58BA1B-B33B-43AA-AAF6-C2144879D357}</c15:txfldGUID>
                      <c15:f>Daten_Diagramme!$D$6</c15:f>
                      <c15:dlblFieldTableCache>
                        <c:ptCount val="1"/>
                        <c:pt idx="0">
                          <c:v>0.5</c:v>
                        </c:pt>
                      </c15:dlblFieldTableCache>
                    </c15:dlblFTEntry>
                  </c15:dlblFieldTable>
                  <c15:showDataLabelsRange val="0"/>
                </c:ext>
                <c:ext xmlns:c16="http://schemas.microsoft.com/office/drawing/2014/chart" uri="{C3380CC4-5D6E-409C-BE32-E72D297353CC}">
                  <c16:uniqueId val="{00000000-D922-4CCE-ADC4-8572C78D72E0}"/>
                </c:ext>
              </c:extLst>
            </c:dLbl>
            <c:dLbl>
              <c:idx val="1"/>
              <c:tx>
                <c:strRef>
                  <c:f>Daten_Diagramme!$D$7</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{0AC5D9B0-3E0C-449E-A47C-12463F62D4D6}</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1-D922-4CCE-ADC4-8572C78D72E0}"/>
                </c:ext>
              </c:extLst>
            </c:dLbl>
            <c:dLbl>
              <c:idx val="2"/>
              <c:tx>
                <c:strRef>
                  <c:f>Daten_Diagramme!$D$8</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{CA355CFF-06CB-4C38-9AC6-0196F184383E}</c15:txfldGUID>
                      <c15:f>Daten_Diagramme!$D$8</c15:f>
                      <c15:dlblFieldTableCache>
                        <c:ptCount val="1"/>
                        <c:pt idx="0">
                          <c:v>0.3</c:v>
                        </c:pt>
                      </c15:dlblFieldTableCache>
                    </c15:dlblFTEntry>
                  </c15:dlblFieldTable>
                  <c15:showDataLabelsRange val="0"/>
                </c:ext>
                <c:ext xmlns:c16="http://schemas.microsoft.com/office/drawing/2014/chart" uri="{C3380CC4-5D6E-409C-BE32-E72D297353CC}">
                  <c16:uniqueId val="{00000002-D922-4CCE-ADC4-8572C78D72E0}"/>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{732C32B4-401C-4F2D-9485-ACD6D0E07882}</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D922-4CCE-ADC4-8572C78D72E0}"/>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0.50330711126766081</c:v>
                </c:pt>
                <c:pt idx="1">
                  <c:v>9.2874568856734244E-2</c:v>
                </c:pt>
                <c:pt idx="2">
                  <c:v>0.26918186922790266</c:v>
                </c:pt>
                <c:pt idx="3">
                  <c:v>0.13889215009905245</c:v>
                </c:pt>
              </c:numCache>
            </c:numRef>
          </c:val>
          <c:extLst>
            <c:ext xmlns:c16="http://schemas.microsoft.com/office/drawing/2014/chart" uri="{C3380CC4-5D6E-409C-BE32-E72D297353CC}">
              <c16:uniqueId val="{00000004-D922-4CCE-ADC4-8572C78D72E0}"/>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{049E63BC-CD49-4439-8169-C395CC5907E5}</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D922-4CCE-ADC4-8572C78D72E0}"/>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{385A80D9-3237-4991-ACE9-53700DB9EEFE}</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D922-4CCE-ADC4-8572C78D72E0}"/>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{C05C4CD0-F137-4143-B68D-B4EED6CF389A}</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D922-4CCE-ADC4-8572C78D72E0}"/>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{48673B5A-B3D8-406F-A508-3CBB3A0E8CA4}</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D922-4CCE-ADC4-8572C78D72E0}"/>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D922-4CCE-ADC4-8572C78D72E0}"/>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D922-4CCE-ADC4-8572C78D72E0}"/>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{4387E6BB-E431-4260-8CA4-50C1A70893AB}</c15:txfldGUID>
                      <c15:f>Daten_Diagramme!$E$6</c15:f>
                      <c15:dlblFieldTableCache>
                        <c:ptCount val="1"/>
                        <c:pt idx="0">
                          <c:v>-1.2</c:v>
                        </c:pt>
                      </c15:dlblFieldTableCache>
                    </c15:dlblFTEntry>
                  </c15:dlblFieldTable>
                  <c15:showDataLabelsRange val="0"/>
                </c:ext>
                <c:ext xmlns:c16="http://schemas.microsoft.com/office/drawing/2014/chart" uri="{C3380CC4-5D6E-409C-BE32-E72D297353CC}">
                  <c16:uniqueId val="{00000000-B207-4AFB-8D48-8F84F2AE8020}"/>
                </c:ext>
              </c:extLst>
            </c:dLbl>
            <c:dLbl>
              <c:idx val="1"/>
              <c:tx>
                <c:strRef>
                  <c:f>Daten_Diagramme!$E$7</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{53B266D6-8EFD-4D3E-8C2D-22F313647BD5}</c15:txfldGUID>
                      <c15:f>Daten_Diagramme!$E$7</c15:f>
                      <c15:dlblFieldTableCache>
                        <c:ptCount val="1"/>
                        <c:pt idx="0">
                          <c:v>-0.1</c:v>
                        </c:pt>
                      </c15:dlblFieldTableCache>
                    </c15:dlblFTEntry>
                  </c15:dlblFieldTable>
                  <c15:showDataLabelsRange val="0"/>
                </c:ext>
                <c:ext xmlns:c16="http://schemas.microsoft.com/office/drawing/2014/chart" uri="{C3380CC4-5D6E-409C-BE32-E72D297353CC}">
                  <c16:uniqueId val="{00000001-B207-4AFB-8D48-8F84F2AE8020}"/>
                </c:ext>
              </c:extLst>
            </c:dLbl>
            <c:dLbl>
              <c:idx val="2"/>
              <c:tx>
                <c:strRef>
                  <c:f>Daten_Diagramme!$E$8</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{185C5EE0-0DCC-44A6-90EC-26D877A6BF59}</c15:txfldGUID>
                      <c15:f>Daten_Diagramme!$E$8</c15:f>
                      <c15:dlblFieldTableCache>
                        <c:ptCount val="1"/>
                        <c:pt idx="0">
                          <c:v>-0.3</c:v>
                        </c:pt>
                      </c15:dlblFieldTableCache>
                    </c15:dlblFTEntry>
                  </c15:dlblFieldTable>
                  <c15:showDataLabelsRange val="0"/>
                </c:ext>
                <c:ext xmlns:c16="http://schemas.microsoft.com/office/drawing/2014/chart" uri="{C3380CC4-5D6E-409C-BE32-E72D297353CC}">
                  <c16:uniqueId val="{00000002-B207-4AFB-8D48-8F84F2AE8020}"/>
                </c:ext>
              </c:extLst>
            </c:dLbl>
            <c:dLbl>
              <c:idx val="3"/>
              <c:tx>
                <c:strRef>
                  <c:f>Daten_Diagramme!$E$9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{E55CDE97-8EE2-46BA-99A2-69FC3299E6D0}</c15:txfldGUID>
                      <c15:f>Daten_Diagramme!$E$9</c15:f>
                      <c15:dlblFieldTableCache>
                        <c:ptCount val="1"/>
                        <c:pt idx="0">
                          <c:v>-0.1</c:v>
                        </c:pt>
                      </c15:dlblFieldTableCache>
                    </c15:dlblFTEntry>
                  </c15:dlblFieldTable>
                  <c15:showDataLabelsRange val="0"/>
                </c:ext>
                <c:ext xmlns:c16="http://schemas.microsoft.com/office/drawing/2014/chart" uri="{C3380CC4-5D6E-409C-BE32-E72D297353CC}">
                  <c16:uniqueId val="{00000003-B207-4AFB-8D48-8F84F2AE8020}"/>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-1.2027430982943554</c:v>
                </c:pt>
                <c:pt idx="1">
                  <c:v>-9.4108504835360582E-2</c:v>
                </c:pt>
                <c:pt idx="2">
                  <c:v>-0.29733041868817645</c:v>
                </c:pt>
                <c:pt idx="3">
                  <c:v>-0.13951042111218662</c:v>
                </c:pt>
              </c:numCache>
            </c:numRef>
          </c:val>
          <c:extLst>
            <c:ext xmlns:c16="http://schemas.microsoft.com/office/drawing/2014/chart" uri="{C3380CC4-5D6E-409C-BE32-E72D297353CC}">
              <c16:uniqueId val="{00000004-B207-4AFB-8D48-8F84F2AE8020}"/>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{5B84C7E1-12B4-45D4-9201-49EBB9412248}</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B207-4AFB-8D48-8F84F2AE8020}"/>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{29755970-411B-48B9-9ED0-D7216977BBC7}</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B207-4AFB-8D48-8F84F2AE8020}"/>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{267F52DB-B479-41D9-9CFE-B23F9FB6FDD0}</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B207-4AFB-8D48-8F84F2AE8020}"/>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{FF95B409-7CC4-4E98-96F9-E2FB9BCB6C79}</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B207-4AFB-8D48-8F84F2AE8020}"/>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B207-4AFB-8D48-8F84F2AE8020}"/>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B207-4AFB-8D48-8F84F2AE8020}"/>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{6F1FC64C-53C3-467F-B21F-4420F9ADBF60}</c15:txfldGUID>
                      <c15:f>Daten_Diagramme!$D$14</c15:f>
                      <c15:dlblFieldTableCache>
                        <c:ptCount val="1"/>
                        <c:pt idx="0">
                          <c:v>0.5</c:v>
                        </c:pt>
                      </c15:dlblFieldTableCache>
                    </c15:dlblFTEntry>
                  </c15:dlblFieldTable>
                  <c15:showDataLabelsRange val="0"/>
                </c:ext>
                <c:ext xmlns:c16="http://schemas.microsoft.com/office/drawing/2014/chart" uri="{C3380CC4-5D6E-409C-BE32-E72D297353CC}">
                  <c16:uniqueId val="{00000000-35A6-4719-AB30-B87DAB24D64A}"/>
                </c:ext>
              </c:extLst>
            </c:dLbl>
            <c:dLbl>
              <c:idx val="1"/>
              <c:tx>
                <c:strRef>
                  <c:f>Daten_Diagramme!$D$15</c:f>
                  <c:strCache>
                    <c:ptCount val="1"/>
                    <c:pt idx="0">
                      <c:v>14.6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{5AF376F1-CE3E-45F1-967C-2366DB75E032}</c15:txfldGUID>
                      <c15:f>Daten_Diagramme!$D$15</c15:f>
                      <c15:dlblFieldTableCache>
                        <c:ptCount val="1"/>
                        <c:pt idx="0">
                          <c:v>14.6</c:v>
                        </c:pt>
                      </c15:dlblFieldTableCache>
                    </c15:dlblFTEntry>
                  </c15:dlblFieldTable>
                  <c15:showDataLabelsRange val="0"/>
                </c:ext>
                <c:ext xmlns:c16="http://schemas.microsoft.com/office/drawing/2014/chart" uri="{C3380CC4-5D6E-409C-BE32-E72D297353CC}">
                  <c16:uniqueId val="{00000001-35A6-4719-AB30-B87DAB24D64A}"/>
                </c:ext>
              </c:extLst>
            </c:dLbl>
            <c:dLbl>
              <c:idx val="2"/>
              <c:tx>
                <c:strRef>
                  <c:f>Daten_Diagramme!$D$16</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{B6904948-985F-4CBC-9D99-3E73656B2A9A}</c15:txfldGUID>
                      <c15:f>Daten_Diagramme!$D$16</c15:f>
                      <c15:dlblFieldTableCache>
                        <c:ptCount val="1"/>
                        <c:pt idx="0">
                          <c:v>3.3</c:v>
                        </c:pt>
                      </c15:dlblFieldTableCache>
                    </c15:dlblFTEntry>
                  </c15:dlblFieldTable>
                  <c15:showDataLabelsRange val="0"/>
                </c:ext>
                <c:ext xmlns:c16="http://schemas.microsoft.com/office/drawing/2014/chart" uri="{C3380CC4-5D6E-409C-BE32-E72D297353CC}">
                  <c16:uniqueId val="{00000002-35A6-4719-AB30-B87DAB24D64A}"/>
                </c:ext>
              </c:extLst>
            </c:dLbl>
            <c:dLbl>
              <c:idx val="3"/>
              <c:tx>
                <c:strRef>
                  <c:f>Daten_Diagramme!$D$17</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{6564DAAD-107E-41B8-A49B-E4113B15D3D3}</c15:txfldGUID>
                      <c15:f>Daten_Diagramme!$D$17</c15:f>
                      <c15:dlblFieldTableCache>
                        <c:ptCount val="1"/>
                        <c:pt idx="0">
                          <c:v>-2.6</c:v>
                        </c:pt>
                      </c15:dlblFieldTableCache>
                    </c15:dlblFTEntry>
                  </c15:dlblFieldTable>
                  <c15:showDataLabelsRange val="0"/>
                </c:ext>
                <c:ext xmlns:c16="http://schemas.microsoft.com/office/drawing/2014/chart" uri="{C3380CC4-5D6E-409C-BE32-E72D297353CC}">
                  <c16:uniqueId val="{00000003-35A6-4719-AB30-B87DAB24D64A}"/>
                </c:ext>
              </c:extLst>
            </c:dLbl>
            <c:dLbl>
              <c:idx val="4"/>
              <c:tx>
                <c:strRef>
                  <c:f>Daten_Diagramme!$D$18</c:f>
                  <c:strCache>
                    <c:ptCount val="1"/>
                    <c:pt idx="0">
                      <c:v>-5.1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{0FB2D3D6-6664-43DE-8C43-6C634986C6E3}</c15:txfldGUID>
                      <c15:f>Daten_Diagramme!$D$18</c15:f>
                      <c15:dlblFieldTableCache>
                        <c:ptCount val="1"/>
                        <c:pt idx="0">
                          <c:v>-5.1</c:v>
                        </c:pt>
                      </c15:dlblFieldTableCache>
                    </c15:dlblFTEntry>
                  </c15:dlblFieldTable>
                  <c15:showDataLabelsRange val="0"/>
                </c:ext>
                <c:ext xmlns:c16="http://schemas.microsoft.com/office/drawing/2014/chart" uri="{C3380CC4-5D6E-409C-BE32-E72D297353CC}">
                  <c16:uniqueId val="{00000004-35A6-4719-AB30-B87DAB24D64A}"/>
                </c:ext>
              </c:extLst>
            </c:dLbl>
            <c:dLbl>
              <c:idx val="5"/>
              <c:tx>
                <c:strRef>
                  <c:f>Daten_Diagramme!$D$19</c:f>
                  <c:strCache>
                    <c:ptCount val="1"/>
                    <c:pt idx="0">
                      <c:v>-2.9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{0AD19B79-F0FD-4D4D-9D1E-3E6979206BA5}</c15:txfldGUID>
                      <c15:f>Daten_Diagramme!$D$19</c15:f>
                      <c15:dlblFieldTableCache>
                        <c:ptCount val="1"/>
                        <c:pt idx="0">
                          <c:v>-2.9</c:v>
                        </c:pt>
                      </c15:dlblFieldTableCache>
                    </c15:dlblFTEntry>
                  </c15:dlblFieldTable>
                  <c15:showDataLabelsRange val="0"/>
                </c:ext>
                <c:ext xmlns:c16="http://schemas.microsoft.com/office/drawing/2014/chart" uri="{C3380CC4-5D6E-409C-BE32-E72D297353CC}">
                  <c16:uniqueId val="{00000005-35A6-4719-AB30-B87DAB24D64A}"/>
                </c:ext>
              </c:extLst>
            </c:dLbl>
            <c:dLbl>
              <c:idx val="6"/>
              <c:tx>
                <c:strRef>
                  <c:f>Daten_Diagramme!$D$20</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{505AE033-D589-4953-9150-9AD888D8AB9F}</c15:txfldGUID>
                      <c15:f>Daten_Diagramme!$D$20</c15:f>
                      <c15:dlblFieldTableCache>
                        <c:ptCount val="1"/>
                        <c:pt idx="0">
                          <c:v>-1.5</c:v>
                        </c:pt>
                      </c15:dlblFieldTableCache>
                    </c15:dlblFTEntry>
                  </c15:dlblFieldTable>
                  <c15:showDataLabelsRange val="0"/>
                </c:ext>
                <c:ext xmlns:c16="http://schemas.microsoft.com/office/drawing/2014/chart" uri="{C3380CC4-5D6E-409C-BE32-E72D297353CC}">
                  <c16:uniqueId val="{00000006-35A6-4719-AB30-B87DAB24D64A}"/>
                </c:ext>
              </c:extLst>
            </c:dLbl>
            <c:dLbl>
              <c:idx val="7"/>
              <c:tx>
                <c:strRef>
                  <c:f>Daten_Diagramme!$D$21</c:f>
                  <c:strCache>
                    <c:ptCount val="1"/>
                    <c:pt idx="0">
                      <c:v>-4.9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{018AECFD-F215-4303-8EFB-151CAB8598D4}</c15:txfldGUID>
                      <c15:f>Daten_Diagramme!$D$21</c15:f>
                      <c15:dlblFieldTableCache>
                        <c:ptCount val="1"/>
                        <c:pt idx="0">
                          <c:v>-4.9</c:v>
                        </c:pt>
                      </c15:dlblFieldTableCache>
                    </c15:dlblFTEntry>
                  </c15:dlblFieldTable>
                  <c15:showDataLabelsRange val="0"/>
                </c:ext>
                <c:ext xmlns:c16="http://schemas.microsoft.com/office/drawing/2014/chart" uri="{C3380CC4-5D6E-409C-BE32-E72D297353CC}">
                  <c16:uniqueId val="{00000007-35A6-4719-AB30-B87DAB24D64A}"/>
                </c:ext>
              </c:extLst>
            </c:dLbl>
            <c:dLbl>
              <c:idx val="8"/>
              <c:tx>
                <c:strRef>
                  <c:f>Daten_Diagramme!$D$22</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{152965E1-DB7C-441F-AE15-55D34DBC2997}</c15:txfldGUID>
                      <c15:f>Daten_Diagramme!$D$22</c15:f>
                      <c15:dlblFieldTableCache>
                        <c:ptCount val="1"/>
                        <c:pt idx="0">
                          <c:v>-2.0</c:v>
                        </c:pt>
                      </c15:dlblFieldTableCache>
                    </c15:dlblFTEntry>
                  </c15:dlblFieldTable>
                  <c15:showDataLabelsRange val="0"/>
                </c:ext>
                <c:ext xmlns:c16="http://schemas.microsoft.com/office/drawing/2014/chart" uri="{C3380CC4-5D6E-409C-BE32-E72D297353CC}">
                  <c16:uniqueId val="{00000008-35A6-4719-AB30-B87DAB24D64A}"/>
                </c:ext>
              </c:extLst>
            </c:dLbl>
            <c:dLbl>
              <c:idx val="9"/>
              <c:tx>
                <c:strRef>
                  <c:f>Daten_Diagramme!$D$23</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{CCD6E7B4-9BD9-4DF9-9AE0-C97545A570DC}</c15:txfldGUID>
                      <c15:f>Daten_Diagramme!$D$23</c15:f>
                      <c15:dlblFieldTableCache>
                        <c:ptCount val="1"/>
                        <c:pt idx="0">
                          <c:v>2.7</c:v>
                        </c:pt>
                      </c15:dlblFieldTableCache>
                    </c15:dlblFTEntry>
                  </c15:dlblFieldTable>
                  <c15:showDataLabelsRange val="0"/>
                </c:ext>
                <c:ext xmlns:c16="http://schemas.microsoft.com/office/drawing/2014/chart" uri="{C3380CC4-5D6E-409C-BE32-E72D297353CC}">
                  <c16:uniqueId val="{00000009-35A6-4719-AB30-B87DAB24D64A}"/>
                </c:ext>
              </c:extLst>
            </c:dLbl>
            <c:dLbl>
              <c:idx val="10"/>
              <c:tx>
                <c:strRef>
                  <c:f>Daten_Diagramme!$D$24</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{01771CAA-8FEE-4BB8-A6AD-EE1916408D71}</c15:txfldGUID>
                      <c15:f>Daten_Diagramme!$D$24</c15:f>
                      <c15:dlblFieldTableCache>
                        <c:ptCount val="1"/>
                        <c:pt idx="0">
                          <c:v>1.6</c:v>
                        </c:pt>
                      </c15:dlblFieldTableCache>
                    </c15:dlblFTEntry>
                  </c15:dlblFieldTable>
                  <c15:showDataLabelsRange val="0"/>
                </c:ext>
                <c:ext xmlns:c16="http://schemas.microsoft.com/office/drawing/2014/chart" uri="{C3380CC4-5D6E-409C-BE32-E72D297353CC}">
                  <c16:uniqueId val="{0000000A-35A6-4719-AB30-B87DAB24D64A}"/>
                </c:ext>
              </c:extLst>
            </c:dLbl>
            <c:dLbl>
              <c:idx val="11"/>
              <c:tx>
                <c:strRef>
                  <c:f>Daten_Diagramme!$D$25</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{98B0351F-1AFF-4D54-855D-8A42AC1369EB}</c15:txfldGUID>
                      <c15:f>Daten_Diagramme!$D$25</c15:f>
                      <c15:dlblFieldTableCache>
                        <c:ptCount val="1"/>
                        <c:pt idx="0">
                          <c:v>-2.6</c:v>
                        </c:pt>
                      </c15:dlblFieldTableCache>
                    </c15:dlblFTEntry>
                  </c15:dlblFieldTable>
                  <c15:showDataLabelsRange val="0"/>
                </c:ext>
                <c:ext xmlns:c16="http://schemas.microsoft.com/office/drawing/2014/chart" uri="{C3380CC4-5D6E-409C-BE32-E72D297353CC}">
                  <c16:uniqueId val="{0000000B-35A6-4719-AB30-B87DAB24D64A}"/>
                </c:ext>
              </c:extLst>
            </c:dLbl>
            <c:dLbl>
              <c:idx val="12"/>
              <c:tx>
                <c:strRef>
                  <c:f>Daten_Diagramme!$D$26</c:f>
                  <c:strCache>
                    <c:ptCount val="1"/>
                    <c:pt idx="0">
                      <c:v>-6.3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{368FD410-2E9D-460F-B516-025D10A30312}</c15:txfldGUID>
                      <c15:f>Daten_Diagramme!$D$26</c15:f>
                      <c15:dlblFieldTableCache>
                        <c:ptCount val="1"/>
                        <c:pt idx="0">
                          <c:v>-6.3</c:v>
                        </c:pt>
                      </c15:dlblFieldTableCache>
                    </c15:dlblFTEntry>
                  </c15:dlblFieldTable>
                  <c15:showDataLabelsRange val="0"/>
                </c:ext>
                <c:ext xmlns:c16="http://schemas.microsoft.com/office/drawing/2014/chart" uri="{C3380CC4-5D6E-409C-BE32-E72D297353CC}">
                  <c16:uniqueId val="{0000000C-35A6-4719-AB30-B87DAB24D64A}"/>
                </c:ext>
              </c:extLst>
            </c:dLbl>
            <c:dLbl>
              <c:idx val="13"/>
              <c:tx>
                <c:strRef>
                  <c:f>Daten_Diagramme!$D$27</c:f>
                  <c:strCache>
                    <c:ptCount val="1"/>
                    <c:pt idx="0">
                      <c:v>1.7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{0A284723-75BD-4A78-BCFA-6D858F596420}</c15:txfldGUID>
                      <c15:f>Daten_Diagramme!$D$27</c15:f>
                      <c15:dlblFieldTableCache>
                        <c:ptCount val="1"/>
                        <c:pt idx="0">
                          <c:v>1.7</c:v>
                        </c:pt>
                      </c15:dlblFieldTableCache>
                    </c15:dlblFTEntry>
                  </c15:dlblFieldTable>
                  <c15:showDataLabelsRange val="0"/>
                </c:ext>
                <c:ext xmlns:c16="http://schemas.microsoft.com/office/drawing/2014/chart" uri="{C3380CC4-5D6E-409C-BE32-E72D297353CC}">
                  <c16:uniqueId val="{0000000D-35A6-4719-AB30-B87DAB24D64A}"/>
                </c:ext>
              </c:extLst>
            </c:dLbl>
            <c:dLbl>
              <c:idx val="14"/>
              <c:tx>
                <c:strRef>
                  <c:f>Daten_Diagramme!$D$28</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{4E802D8A-0B0A-4927-B7F8-ADD0ED42AAC3}</c15:txfldGUID>
                      <c15:f>Daten_Diagramme!$D$28</c15:f>
                      <c15:dlblFieldTableCache>
                        <c:ptCount val="1"/>
                        <c:pt idx="0">
                          <c:v>-2.0</c:v>
                        </c:pt>
                      </c15:dlblFieldTableCache>
                    </c15:dlblFTEntry>
                  </c15:dlblFieldTable>
                  <c15:showDataLabelsRange val="0"/>
                </c:ext>
                <c:ext xmlns:c16="http://schemas.microsoft.com/office/drawing/2014/chart" uri="{C3380CC4-5D6E-409C-BE32-E72D297353CC}">
                  <c16:uniqueId val="{0000000E-35A6-4719-AB30-B87DAB24D64A}"/>
                </c:ext>
              </c:extLst>
            </c:dLbl>
            <c:dLbl>
              <c:idx val="15"/>
              <c:tx>
                <c:strRef>
                  <c:f>Daten_Diagramme!$D$29</c:f>
                  <c:strCache>
                    <c:ptCount val="1"/>
                    <c:pt idx="0">
                      <c:v>-4.6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{B4D2347D-485B-4FC6-9435-FA6D28A383D9}</c15:txfldGUID>
                      <c15:f>Daten_Diagramme!$D$29</c15:f>
                      <c15:dlblFieldTableCache>
                        <c:ptCount val="1"/>
                        <c:pt idx="0">
                          <c:v>-4.6</c:v>
                        </c:pt>
                      </c15:dlblFieldTableCache>
                    </c15:dlblFTEntry>
                  </c15:dlblFieldTable>
                  <c15:showDataLabelsRange val="0"/>
                </c:ext>
                <c:ext xmlns:c16="http://schemas.microsoft.com/office/drawing/2014/chart" uri="{C3380CC4-5D6E-409C-BE32-E72D297353CC}">
                  <c16:uniqueId val="{0000000F-35A6-4719-AB30-B87DAB24D64A}"/>
                </c:ext>
              </c:extLst>
            </c:dLbl>
            <c:dLbl>
              <c:idx val="16"/>
              <c:tx>
                <c:strRef>
                  <c:f>Daten_Diagramme!$D$30</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{5A76576D-53FC-476A-A3B4-A076CC4C0CD6}</c15:txfldGUID>
                      <c15:f>Daten_Diagramme!$D$30</c15:f>
                      <c15:dlblFieldTableCache>
                        <c:ptCount val="1"/>
                        <c:pt idx="0">
                          <c:v>1.4</c:v>
                        </c:pt>
                      </c15:dlblFieldTableCache>
                    </c15:dlblFTEntry>
                  </c15:dlblFieldTable>
                  <c15:showDataLabelsRange val="0"/>
                </c:ext>
                <c:ext xmlns:c16="http://schemas.microsoft.com/office/drawing/2014/chart" uri="{C3380CC4-5D6E-409C-BE32-E72D297353CC}">
                  <c16:uniqueId val="{00000010-35A6-4719-AB30-B87DAB24D64A}"/>
                </c:ext>
              </c:extLst>
            </c:dLbl>
            <c:dLbl>
              <c:idx val="17"/>
              <c:tx>
                <c:strRef>
                  <c:f>Daten_Diagramme!$D$31</c:f>
                  <c:strCache>
                    <c:ptCount val="1"/>
                    <c:pt idx="0">
                      <c:v>3.4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{25E86E67-F402-44D0-9EBA-A3E04526F521}</c15:txfldGUID>
                      <c15:f>Daten_Diagramme!$D$31</c15:f>
                      <c15:dlblFieldTableCache>
                        <c:ptCount val="1"/>
                        <c:pt idx="0">
                          <c:v>3.4</c:v>
                        </c:pt>
                      </c15:dlblFieldTableCache>
                    </c15:dlblFTEntry>
                  </c15:dlblFieldTable>
                  <c15:showDataLabelsRange val="0"/>
                </c:ext>
                <c:ext xmlns:c16="http://schemas.microsoft.com/office/drawing/2014/chart" uri="{C3380CC4-5D6E-409C-BE32-E72D297353CC}">
                  <c16:uniqueId val="{00000011-35A6-4719-AB30-B87DAB24D64A}"/>
                </c:ext>
              </c:extLst>
            </c:dLbl>
            <c:dLbl>
              <c:idx val="18"/>
              <c:tx>
                <c:strRef>
                  <c:f>Daten_Diagramme!$D$32</c:f>
                  <c:strCache>
                    <c:ptCount val="1"/>
                    <c:pt idx="0">
                      <c:v>7.3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{A72CCB03-52B7-41E8-99C0-E8B2606FB13F}</c15:txfldGUID>
                      <c15:f>Daten_Diagramme!$D$32</c15:f>
                      <c15:dlblFieldTableCache>
                        <c:ptCount val="1"/>
                        <c:pt idx="0">
                          <c:v>7.3</c:v>
                        </c:pt>
                      </c15:dlblFieldTableCache>
                    </c15:dlblFTEntry>
                  </c15:dlblFieldTable>
                  <c15:showDataLabelsRange val="0"/>
                </c:ext>
                <c:ext xmlns:c16="http://schemas.microsoft.com/office/drawing/2014/chart" uri="{C3380CC4-5D6E-409C-BE32-E72D297353CC}">
                  <c16:uniqueId val="{00000012-35A6-4719-AB30-B87DAB24D64A}"/>
                </c:ext>
              </c:extLst>
            </c:dLbl>
            <c:dLbl>
              <c:idx val="19"/>
              <c:tx>
                <c:strRef>
                  <c:f>Daten_Diagramme!$D$33</c:f>
                  <c:strCache>
                    <c:ptCount val="1"/>
                    <c:pt idx="0">
                      <c:v>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{3C0E5F53-F4EC-48A2-8238-70DA2CF36B1E}</c15:txfldGUID>
                      <c15:f>Daten_Diagramme!$D$33</c15:f>
                      <c15:dlblFieldTableCache>
                        <c:ptCount val="1"/>
                        <c:pt idx="0">
                          <c:v>1.9</c:v>
                        </c:pt>
                      </c15:dlblFieldTableCache>
                    </c15:dlblFTEntry>
                  </c15:dlblFieldTable>
                  <c15:showDataLabelsRange val="0"/>
                </c:ext>
                <c:ext xmlns:c16="http://schemas.microsoft.com/office/drawing/2014/chart" uri="{C3380CC4-5D6E-409C-BE32-E72D297353CC}">
                  <c16:uniqueId val="{00000013-35A6-4719-AB30-B87DAB24D64A}"/>
                </c:ext>
              </c:extLst>
            </c:dLbl>
            <c:dLbl>
              <c:idx val="20"/>
              <c:tx>
                <c:strRef>
                  <c:f>Daten_Diagramme!$D$34</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{0BA7A61D-0948-46F2-91EB-C7DE308D86A2}</c15:txfldGUID>
                      <c15:f>Daten_Diagramme!$D$34</c15:f>
                      <c15:dlblFieldTableCache>
                        <c:ptCount val="1"/>
                        <c:pt idx="0">
                          <c:v>1.1</c:v>
                        </c:pt>
                      </c15:dlblFieldTableCache>
                    </c15:dlblFTEntry>
                  </c15:dlblFieldTable>
                  <c15:showDataLabelsRange val="0"/>
                </c:ext>
                <c:ext xmlns:c16="http://schemas.microsoft.com/office/drawing/2014/chart" uri="{C3380CC4-5D6E-409C-BE32-E72D297353CC}">
                  <c16:uniqueId val="{00000014-35A6-4719-AB30-B87DAB24D64A}"/>
                </c:ext>
              </c:extLst>
            </c:dLbl>
            <c:dLbl>
              <c:idx val="21"/>
              <c:tx>
                <c:strRef>
                  <c:f>Daten_Diagramme!$D$35</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{5666CD40-4CF4-47B6-B1C1-F2BC8CBE9D59}</c15:txfldGUID>
                      <c15:f>Daten_Diagramme!$D$35</c15:f>
                      <c15:dlblFieldTableCache>
                        <c:ptCount val="1"/>
                        <c:pt idx="0">
                          <c:v>2.5</c:v>
                        </c:pt>
                      </c15:dlblFieldTableCache>
                    </c15:dlblFTEntry>
                  </c15:dlblFieldTable>
                  <c15:showDataLabelsRange val="0"/>
                </c:ext>
                <c:ext xmlns:c16="http://schemas.microsoft.com/office/drawing/2014/chart" uri="{C3380CC4-5D6E-409C-BE32-E72D297353CC}">
                  <c16:uniqueId val="{00000015-35A6-4719-AB30-B87DAB24D64A}"/>
                </c:ext>
              </c:extLst>
            </c:dLbl>
            <c:dLbl>
              <c:idx val="22"/>
              <c:tx>
                <c:strRef>
                  <c:f>Daten_Diagramme!$D$36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{42EA3134-B28A-43CC-987B-AD08C0348F16}</c15:txfldGUID>
                      <c15:f>Daten_Diagramme!$D$36</c15:f>
                      <c15:dlblFieldTableCache>
                        <c:ptCount val="1"/>
                        <c:pt idx="0">
                          <c:v>0.0</c:v>
                        </c:pt>
                      </c15:dlblFieldTableCache>
                    </c15:dlblFTEntry>
                  </c15:dlblFieldTable>
                  <c15:showDataLabelsRange val="0"/>
                </c:ext>
                <c:ext xmlns:c16="http://schemas.microsoft.com/office/drawing/2014/chart" uri="{C3380CC4-5D6E-409C-BE32-E72D297353CC}">
                  <c16:uniqueId val="{00000016-35A6-4719-AB30-B87DAB24D64A}"/>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{8C02DEF7-0840-4659-BF2C-701BEEBDB4E0}</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35A6-4719-AB30-B87DAB24D64A}"/>
                </c:ext>
              </c:extLst>
            </c:dLbl>
            <c:dLbl>
              <c:idx val="24"/>
              <c:layout>
                <c:manualLayout>
                  <c:x val="4.7769028871392123E-3"/>
                  <c:y val="-4.6876052205785108E-5"/>
                </c:manualLayout>
              </c:layout>
              <c:tx>
                <c:strRef>
                  <c:f>Daten_Diagramme!$D$38</c:f>
                  <c:strCache>
                    <c:ptCount val="1"/>
                    <c:pt idx="0">
                      <c:v>14.6</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{C8090438-BDEC-4744-8E84-4362C1EF0B9E}</c15:txfldGUID>
                      <c15:f>Daten_Diagramme!$D$38</c15:f>
                      <c15:dlblFieldTableCache>
                        <c:ptCount val="1"/>
                        <c:pt idx="0">
                          <c:v>14.6</c:v>
                        </c:pt>
                      </c15:dlblFieldTableCache>
                    </c15:dlblFTEntry>
                  </c15:dlblFieldTable>
                  <c15:showDataLabelsRange val="0"/>
                </c:ext>
                <c:ext xmlns:c16="http://schemas.microsoft.com/office/drawing/2014/chart" uri="{C3380CC4-5D6E-409C-BE32-E72D297353CC}">
                  <c16:uniqueId val="{00000018-35A6-4719-AB30-B87DAB24D64A}"/>
                </c:ext>
              </c:extLst>
            </c:dLbl>
            <c:dLbl>
              <c:idx val="25"/>
              <c:tx>
                <c:strRef>
                  <c:f>Daten_Diagramme!$D$39</c:f>
                  <c:strCache>
                    <c:ptCount val="1"/>
                    <c:pt idx="0">
                      <c:v>-2.4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{D202B94F-EA36-4271-AFBD-D63B02E7650D}</c15:txfldGUID>
                      <c15:f>Daten_Diagramme!$D$39</c15:f>
                      <c15:dlblFieldTableCache>
                        <c:ptCount val="1"/>
                        <c:pt idx="0">
                          <c:v>-2.4</c:v>
                        </c:pt>
                      </c15:dlblFieldTableCache>
                    </c15:dlblFTEntry>
                  </c15:dlblFieldTable>
                  <c15:showDataLabelsRange val="0"/>
                </c:ext>
                <c:ext xmlns:c16="http://schemas.microsoft.com/office/drawing/2014/chart" uri="{C3380CC4-5D6E-409C-BE32-E72D297353CC}">
                  <c16:uniqueId val="{00000019-35A6-4719-AB30-B87DAB24D64A}"/>
                </c:ext>
              </c:extLst>
            </c:dLbl>
            <c:dLbl>
              <c:idx val="26"/>
              <c:tx>
                <c:strRef>
                  <c:f>Daten_Diagramme!$D$40</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{A8F72DC5-914F-4A74-B018-75F13E3BAC9B}</c15:txfldGUID>
                      <c15:f>Daten_Diagramme!$D$40</c15:f>
                      <c15:dlblFieldTableCache>
                        <c:ptCount val="1"/>
                        <c:pt idx="0">
                          <c:v>0.9</c:v>
                        </c:pt>
                      </c15:dlblFieldTableCache>
                    </c15:dlblFTEntry>
                  </c15:dlblFieldTable>
                  <c15:showDataLabelsRange val="0"/>
                </c:ext>
                <c:ext xmlns:c16="http://schemas.microsoft.com/office/drawing/2014/chart" uri="{C3380CC4-5D6E-409C-BE32-E72D297353CC}">
                  <c16:uniqueId val="{0000001A-35A6-4719-AB30-B87DAB24D64A}"/>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{F32E69A3-1310-40CA-A8C0-3407032794A8}</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35A6-4719-AB30-B87DAB24D64A}"/>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{A49E2F4A-305E-419B-AEDC-DAD8FE26E3DD}</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35A6-4719-AB30-B87DAB24D64A}"/>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{FBCD7C57-ACBA-4C9D-B458-1CD34DED51BD}</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35A6-4719-AB30-B87DAB24D64A}"/>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{01AED274-1389-49E9-A8C9-9D52C71A218B}</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35A6-4719-AB30-B87DAB24D64A}"/>
                </c:ext>
              </c:extLst>
            </c:dLbl>
            <c:dLbl>
              <c:idx val="31"/>
              <c:tx>
                <c:strRef>
                  <c:f>Daten_Diagramme!$D$46</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{AFE16B2B-5823-4C09-84D9-F239674FBDA9}</c15:txfldGUID>
                      <c15:f>Daten_Diagramme!$D$46</c15:f>
                      <c15:dlblFieldTableCache>
                        <c:ptCount val="1"/>
                        <c:pt idx="0">
                          <c:v>0.9</c:v>
                        </c:pt>
                      </c15:dlblFieldTableCache>
                    </c15:dlblFTEntry>
                  </c15:dlblFieldTable>
                  <c15:showDataLabelsRange val="0"/>
                </c:ext>
                <c:ext xmlns:c16="http://schemas.microsoft.com/office/drawing/2014/chart" uri="{C3380CC4-5D6E-409C-BE32-E72D297353CC}">
                  <c16:uniqueId val="{0000001F-35A6-4719-AB30-B87DAB24D64A}"/>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0.50330711126766081</c:v>
                </c:pt>
                <c:pt idx="1">
                  <c:v>14.634146341463415</c:v>
                </c:pt>
                <c:pt idx="2">
                  <c:v>3.3295063145809416</c:v>
                </c:pt>
                <c:pt idx="3">
                  <c:v>-2.5699481865284972</c:v>
                </c:pt>
                <c:pt idx="4">
                  <c:v>-5.1220964860035734</c:v>
                </c:pt>
                <c:pt idx="5">
                  <c:v>-2.9116465863453813</c:v>
                </c:pt>
                <c:pt idx="6">
                  <c:v>-1.5051173991571343</c:v>
                </c:pt>
                <c:pt idx="7">
                  <c:v>-4.9459920409323477</c:v>
                </c:pt>
                <c:pt idx="8">
                  <c:v>-1.9977802441731409</c:v>
                </c:pt>
                <c:pt idx="9">
                  <c:v>2.6542523624235685</c:v>
                </c:pt>
                <c:pt idx="10">
                  <c:v>1.5789473684210527</c:v>
                </c:pt>
                <c:pt idx="11">
                  <c:v>-2.5504867648242016</c:v>
                </c:pt>
                <c:pt idx="12">
                  <c:v>-6.3147668393782386</c:v>
                </c:pt>
                <c:pt idx="13">
                  <c:v>1.7007060967276593</c:v>
                </c:pt>
                <c:pt idx="14">
                  <c:v>-1.9695488196675512</c:v>
                </c:pt>
                <c:pt idx="15">
                  <c:v>-4.5860188398611799</c:v>
                </c:pt>
                <c:pt idx="16">
                  <c:v>1.4079999999999999</c:v>
                </c:pt>
                <c:pt idx="17">
                  <c:v>3.447931241255247</c:v>
                </c:pt>
                <c:pt idx="18">
                  <c:v>7.2686230248307</c:v>
                </c:pt>
                <c:pt idx="19">
                  <c:v>1.9161832757609334</c:v>
                </c:pt>
                <c:pt idx="20">
                  <c:v>1.0659560293137909</c:v>
                </c:pt>
                <c:pt idx="21">
                  <c:v>2.5070852408981907</c:v>
                </c:pt>
                <c:pt idx="22">
                  <c:v>0</c:v>
                </c:pt>
                <c:pt idx="24">
                  <c:v>14.634146341463415</c:v>
                </c:pt>
                <c:pt idx="25">
                  <c:v>-2.4413145539906105</c:v>
                </c:pt>
                <c:pt idx="26">
                  <c:v>0.87737974840758681</c:v>
                </c:pt>
              </c:numCache>
            </c:numRef>
          </c:val>
          <c:extLst>
            <c:ext xmlns:c16="http://schemas.microsoft.com/office/drawing/2014/chart" uri="{C3380CC4-5D6E-409C-BE32-E72D297353CC}">
              <c16:uniqueId val="{00000020-35A6-4719-AB30-B87DAB24D64A}"/>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{F6F50C0D-1F50-4C69-AB10-0F7ED0C76E8F}</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35A6-4719-AB30-B87DAB24D64A}"/>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{1DBBA651-D2B5-4B82-AA17-8A592794CA59}</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35A6-4719-AB30-B87DAB24D64A}"/>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{E1BB2A40-E6AD-4C38-862B-0ECC065E73A1}</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35A6-4719-AB30-B87DAB24D64A}"/>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{6FA33677-4BC1-4B46-A771-AF770105139B}</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35A6-4719-AB30-B87DAB24D64A}"/>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{7E0F61FA-0A89-4858-AFEB-F74747908937}</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35A6-4719-AB30-B87DAB24D64A}"/>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{6E11A9D8-FCE5-4443-AE49-D4315E30DEDB}</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35A6-4719-AB30-B87DAB24D64A}"/>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{9DECEF1F-D42D-42C3-85FC-CBE2764C4665}</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35A6-4719-AB30-B87DAB24D64A}"/>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{110F8C1F-6BF2-4997-A780-60694850118D}</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35A6-4719-AB30-B87DAB24D64A}"/>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{F430D58C-11E0-4369-A524-BF116FCB290A}</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35A6-4719-AB30-B87DAB24D64A}"/>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{02AB8AED-8C23-4CC5-B0F4-E311B1975F1D}</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35A6-4719-AB30-B87DAB24D64A}"/>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{9CBB31A6-9BE8-4198-86B1-DABE09C4E6CA}</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35A6-4719-AB30-B87DAB24D64A}"/>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{78BCFBE3-49AC-4C00-B4B7-6FC8B3F29B0C}</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35A6-4719-AB30-B87DAB24D64A}"/>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{F08ADBEB-4676-40E3-A04E-87DB79DDFBB7}</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35A6-4719-AB30-B87DAB24D64A}"/>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{C2AAD4C8-2835-4C7E-8294-6E1A4E1456A3}</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35A6-4719-AB30-B87DAB24D64A}"/>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{96B78407-87AF-4629-9E2B-1999EFC68D93}</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35A6-4719-AB30-B87DAB24D64A}"/>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{C4BC387C-A3C5-401E-ABD7-526CAF7AAF95}</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35A6-4719-AB30-B87DAB24D64A}"/>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{4D9EAE8B-73A6-4CA4-B04B-50660076054B}</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35A6-4719-AB30-B87DAB24D64A}"/>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{F3C0CCCB-DE38-4568-BE4D-DBD7BE31D5A6}</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35A6-4719-AB30-B87DAB24D64A}"/>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{F7864914-A787-4224-8A31-3EECDF436F8C}</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35A6-4719-AB30-B87DAB24D64A}"/>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{8988722C-B992-4EEE-9014-9BFEFD3EFE85}</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35A6-4719-AB30-B87DAB24D64A}"/>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{2333E0ED-1CA5-432E-B1E7-3B7C8EDA1A70}</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35A6-4719-AB30-B87DAB24D64A}"/>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{3428849A-11E8-446D-B4BB-A29B6EA39F84}</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35A6-4719-AB30-B87DAB24D64A}"/>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{0BB9BDDC-BD72-465E-A038-DD29A0FF0CBF}</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35A6-4719-AB30-B87DAB24D64A}"/>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{2DDD017B-EAF9-4DE9-82DB-A9370FDD05CA}</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35A6-4719-AB30-B87DAB24D64A}"/>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{266DC44B-D826-4B14-BB3B-4106AEAE1746}</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35A6-4719-AB30-B87DAB24D64A}"/>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{24B60837-D536-4053-8BDB-C2EBD99D2A62}</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35A6-4719-AB30-B87DAB24D64A}"/>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{82C6E910-217C-4254-8A50-F7992E9BA638}</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35A6-4719-AB30-B87DAB24D64A}"/>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{EDB88952-4DD8-4050-BABB-34E3067C9C90}</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35A6-4719-AB30-B87DAB24D64A}"/>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{D02CC078-E53B-48D3-9DA2-4EEF7F00E137}</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35A6-4719-AB30-B87DAB24D64A}"/>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{EBB4FC85-12C8-4B94-ADCD-E7B1FFD1C7B8}</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35A6-4719-AB30-B87DAB24D64A}"/>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{1BB113F7-C9E7-4AFF-AFCF-DC0A340D96CB}</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35A6-4719-AB30-B87DAB24D64A}"/>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{9AB6BF2E-31E9-44B9-9901-5B2EE1BC054A}</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35A6-4719-AB30-B87DAB24D64A}"/>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35A6-4719-AB30-B87DAB24D64A}"/>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35A6-4719-AB30-B87DAB24D64A}"/>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{FB3808DC-EC4E-4C2D-AD36-D5A908BEAF86}</c15:txfldGUID>
                      <c15:f>Daten_Diagramme!$E$14</c15:f>
                      <c15:dlblFieldTableCache>
                        <c:ptCount val="1"/>
                        <c:pt idx="0">
                          <c:v>-1.2</c:v>
                        </c:pt>
                      </c15:dlblFieldTableCache>
                    </c15:dlblFTEntry>
                  </c15:dlblFieldTable>
                  <c15:showDataLabelsRange val="0"/>
                </c:ext>
                <c:ext xmlns:c16="http://schemas.microsoft.com/office/drawing/2014/chart" uri="{C3380CC4-5D6E-409C-BE32-E72D297353CC}">
                  <c16:uniqueId val="{00000000-6F77-4F59-A2A5-D26B80B67E98}"/>
                </c:ext>
              </c:extLst>
            </c:dLbl>
            <c:dLbl>
              <c:idx val="1"/>
              <c:tx>
                <c:strRef>
                  <c:f>Daten_Diagramme!$E$15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{1CC48B7A-4A75-4B2E-8EF1-5185831A57CB}</c15:txfldGUID>
                      <c15:f>Daten_Diagramme!$E$15</c15:f>
                      <c15:dlblFieldTableCache>
                        <c:ptCount val="1"/>
                      </c15:dlblFieldTableCache>
                    </c15:dlblFTEntry>
                  </c15:dlblFieldTable>
                  <c15:showDataLabelsRange val="0"/>
                </c:ext>
                <c:ext xmlns:c16="http://schemas.microsoft.com/office/drawing/2014/chart" uri="{C3380CC4-5D6E-409C-BE32-E72D297353CC}">
                  <c16:uniqueId val="{00000001-6F77-4F59-A2A5-D26B80B67E98}"/>
                </c:ext>
              </c:extLst>
            </c:dLbl>
            <c:dLbl>
              <c:idx val="2"/>
              <c:tx>
                <c:strRef>
                  <c:f>Daten_Diagramme!$E$16</c:f>
                  <c:strCache>
                    <c:ptCount val="1"/>
                    <c:pt idx="0">
                      <c:v>-19.0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{B0155FC6-9E58-4FAC-9B17-C3E2C0A6D17C}</c15:txfldGUID>
                      <c15:f>Daten_Diagramme!$E$16</c15:f>
                      <c15:dlblFieldTableCache>
                        <c:ptCount val="1"/>
                        <c:pt idx="0">
                          <c:v>-19.0</c:v>
                        </c:pt>
                      </c15:dlblFieldTableCache>
                    </c15:dlblFTEntry>
                  </c15:dlblFieldTable>
                  <c15:showDataLabelsRange val="0"/>
                </c:ext>
                <c:ext xmlns:c16="http://schemas.microsoft.com/office/drawing/2014/chart" uri="{C3380CC4-5D6E-409C-BE32-E72D297353CC}">
                  <c16:uniqueId val="{00000002-6F77-4F59-A2A5-D26B80B67E98}"/>
                </c:ext>
              </c:extLst>
            </c:dLbl>
            <c:dLbl>
              <c:idx val="3"/>
              <c:tx>
                <c:strRef>
                  <c:f>Daten_Diagramme!$E$17</c:f>
                  <c:strCache>
                    <c:ptCount val="1"/>
                    <c:pt idx="0">
                      <c:v>-3.9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{9EA798C8-A9C4-49C3-836D-3E48073689E0}</c15:txfldGUID>
                      <c15:f>Daten_Diagramme!$E$17</c15:f>
                      <c15:dlblFieldTableCache>
                        <c:ptCount val="1"/>
                        <c:pt idx="0">
                          <c:v>-3.9</c:v>
                        </c:pt>
                      </c15:dlblFieldTableCache>
                    </c15:dlblFTEntry>
                  </c15:dlblFieldTable>
                  <c15:showDataLabelsRange val="0"/>
                </c:ext>
                <c:ext xmlns:c16="http://schemas.microsoft.com/office/drawing/2014/chart" uri="{C3380CC4-5D6E-409C-BE32-E72D297353CC}">
                  <c16:uniqueId val="{00000003-6F77-4F59-A2A5-D26B80B67E98}"/>
                </c:ext>
              </c:extLst>
            </c:dLbl>
            <c:dLbl>
              <c:idx val="4"/>
              <c:tx>
                <c:strRef>
                  <c:f>Daten_Diagramme!$E$18</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{CD05CA3C-A756-4DBB-8C60-044F5DDDCFCF}</c15:txfldGUID>
                      <c15:f>Daten_Diagramme!$E$18</c15:f>
                      <c15:dlblFieldTableCache>
                        <c:ptCount val="1"/>
                        <c:pt idx="0">
                          <c:v>-1.5</c:v>
                        </c:pt>
                      </c15:dlblFieldTableCache>
                    </c15:dlblFTEntry>
                  </c15:dlblFieldTable>
                  <c15:showDataLabelsRange val="0"/>
                </c:ext>
                <c:ext xmlns:c16="http://schemas.microsoft.com/office/drawing/2014/chart" uri="{C3380CC4-5D6E-409C-BE32-E72D297353CC}">
                  <c16:uniqueId val="{00000004-6F77-4F59-A2A5-D26B80B67E98}"/>
                </c:ext>
              </c:extLst>
            </c:dLbl>
            <c:dLbl>
              <c:idx val="5"/>
              <c:tx>
                <c:strRef>
                  <c:f>Daten_Diagramme!$E$19</c:f>
                  <c:strCache>
                    <c:ptCount val="1"/>
                    <c:pt idx="0">
                      <c:v>-14.4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{D1F1E505-5B8E-43F6-89E3-6346A47AC803}</c15:txfldGUID>
                      <c15:f>Daten_Diagramme!$E$19</c15:f>
                      <c15:dlblFieldTableCache>
                        <c:ptCount val="1"/>
                        <c:pt idx="0">
                          <c:v>-14.4</c:v>
                        </c:pt>
                      </c15:dlblFieldTableCache>
                    </c15:dlblFTEntry>
                  </c15:dlblFieldTable>
                  <c15:showDataLabelsRange val="0"/>
                </c:ext>
                <c:ext xmlns:c16="http://schemas.microsoft.com/office/drawing/2014/chart" uri="{C3380CC4-5D6E-409C-BE32-E72D297353CC}">
                  <c16:uniqueId val="{00000005-6F77-4F59-A2A5-D26B80B67E98}"/>
                </c:ext>
              </c:extLst>
            </c:dLbl>
            <c:dLbl>
              <c:idx val="6"/>
              <c:tx>
                <c:strRef>
                  <c:f>Daten_Diagramme!$E$20</c:f>
                  <c:strCache>
                    <c:ptCount val="1"/>
                    <c:pt idx="0">
                      <c:v>6.4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{B91DF408-A91E-4582-9221-E5A29694F69D}</c15:txfldGUID>
                      <c15:f>Daten_Diagramme!$E$20</c15:f>
                      <c15:dlblFieldTableCache>
                        <c:ptCount val="1"/>
                        <c:pt idx="0">
                          <c:v>6.4</c:v>
                        </c:pt>
                      </c15:dlblFieldTableCache>
                    </c15:dlblFTEntry>
                  </c15:dlblFieldTable>
                  <c15:showDataLabelsRange val="0"/>
                </c:ext>
                <c:ext xmlns:c16="http://schemas.microsoft.com/office/drawing/2014/chart" uri="{C3380CC4-5D6E-409C-BE32-E72D297353CC}">
                  <c16:uniqueId val="{00000006-6F77-4F59-A2A5-D26B80B67E98}"/>
                </c:ext>
              </c:extLst>
            </c:dLbl>
            <c:dLbl>
              <c:idx val="7"/>
              <c:tx>
                <c:strRef>
                  <c:f>Daten_Diagramme!$E$21</c:f>
                  <c:strCache>
                    <c:ptCount val="1"/>
                    <c:pt idx="0">
                      <c:v>-4.3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{46BFAC40-F3ED-4240-A7D0-D23D25104C95}</c15:txfldGUID>
                      <c15:f>Daten_Diagramme!$E$21</c15:f>
                      <c15:dlblFieldTableCache>
                        <c:ptCount val="1"/>
                        <c:pt idx="0">
                          <c:v>-4.3</c:v>
                        </c:pt>
                      </c15:dlblFieldTableCache>
                    </c15:dlblFTEntry>
                  </c15:dlblFieldTable>
                  <c15:showDataLabelsRange val="0"/>
                </c:ext>
                <c:ext xmlns:c16="http://schemas.microsoft.com/office/drawing/2014/chart" uri="{C3380CC4-5D6E-409C-BE32-E72D297353CC}">
                  <c16:uniqueId val="{00000007-6F77-4F59-A2A5-D26B80B67E98}"/>
                </c:ext>
              </c:extLst>
            </c:dLbl>
            <c:dLbl>
              <c:idx val="8"/>
              <c:tx>
                <c:strRef>
                  <c:f>Daten_Diagramme!$E$22</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{0A878BA6-9DD3-4425-9C21-F7FDDDDFCAD2}</c15:txfldGUID>
                      <c15:f>Daten_Diagramme!$E$22</c15:f>
                      <c15:dlblFieldTableCache>
                        <c:ptCount val="1"/>
                        <c:pt idx="0">
                          <c:v>-1.2</c:v>
                        </c:pt>
                      </c15:dlblFieldTableCache>
                    </c15:dlblFTEntry>
                  </c15:dlblFieldTable>
                  <c15:showDataLabelsRange val="0"/>
                </c:ext>
                <c:ext xmlns:c16="http://schemas.microsoft.com/office/drawing/2014/chart" uri="{C3380CC4-5D6E-409C-BE32-E72D297353CC}">
                  <c16:uniqueId val="{00000008-6F77-4F59-A2A5-D26B80B67E98}"/>
                </c:ext>
              </c:extLst>
            </c:dLbl>
            <c:dLbl>
              <c:idx val="9"/>
              <c:tx>
                <c:strRef>
                  <c:f>Daten_Diagramme!$E$23</c:f>
                  <c:strCache>
                    <c:ptCount val="1"/>
                    <c:pt idx="0">
                      <c:v>-3.0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{2B0E42E2-872B-41A2-AF0D-5E91C2DAE7FF}</c15:txfldGUID>
                      <c15:f>Daten_Diagramme!$E$23</c15:f>
                      <c15:dlblFieldTableCache>
                        <c:ptCount val="1"/>
                        <c:pt idx="0">
                          <c:v>-3.0</c:v>
                        </c:pt>
                      </c15:dlblFieldTableCache>
                    </c15:dlblFTEntry>
                  </c15:dlblFieldTable>
                  <c15:showDataLabelsRange val="0"/>
                </c:ext>
                <c:ext xmlns:c16="http://schemas.microsoft.com/office/drawing/2014/chart" uri="{C3380CC4-5D6E-409C-BE32-E72D297353CC}">
                  <c16:uniqueId val="{00000009-6F77-4F59-A2A5-D26B80B67E98}"/>
                </c:ext>
              </c:extLst>
            </c:dLbl>
            <c:dLbl>
              <c:idx val="10"/>
              <c:tx>
                <c:strRef>
                  <c:f>Daten_Diagramme!$E$24</c:f>
                  <c:strCache>
                    <c:ptCount val="1"/>
                    <c:pt idx="0">
                      <c:v>-1.8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{1984FDE9-48D0-4F1D-AF6F-F2DC36906439}</c15:txfldGUID>
                      <c15:f>Daten_Diagramme!$E$24</c15:f>
                      <c15:dlblFieldTableCache>
                        <c:ptCount val="1"/>
                        <c:pt idx="0">
                          <c:v>-1.8</c:v>
                        </c:pt>
                      </c15:dlblFieldTableCache>
                    </c15:dlblFTEntry>
                  </c15:dlblFieldTable>
                  <c15:showDataLabelsRange val="0"/>
                </c:ext>
                <c:ext xmlns:c16="http://schemas.microsoft.com/office/drawing/2014/chart" uri="{C3380CC4-5D6E-409C-BE32-E72D297353CC}">
                  <c16:uniqueId val="{0000000A-6F77-4F59-A2A5-D26B80B67E98}"/>
                </c:ext>
              </c:extLst>
            </c:dLbl>
            <c:dLbl>
              <c:idx val="11"/>
              <c:tx>
                <c:strRef>
                  <c:f>Daten_Diagramme!$E$25</c:f>
                  <c:strCache>
                    <c:ptCount val="1"/>
                    <c:pt idx="0">
                      <c:v>-2.4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{D7A6C342-7969-4C9E-B1A1-6D5250913116}</c15:txfldGUID>
                      <c15:f>Daten_Diagramme!$E$25</c15:f>
                      <c15:dlblFieldTableCache>
                        <c:ptCount val="1"/>
                        <c:pt idx="0">
                          <c:v>-2.4</c:v>
                        </c:pt>
                      </c15:dlblFieldTableCache>
                    </c15:dlblFTEntry>
                  </c15:dlblFieldTable>
                  <c15:showDataLabelsRange val="0"/>
                </c:ext>
                <c:ext xmlns:c16="http://schemas.microsoft.com/office/drawing/2014/chart" uri="{C3380CC4-5D6E-409C-BE32-E72D297353CC}">
                  <c16:uniqueId val="{0000000B-6F77-4F59-A2A5-D26B80B67E98}"/>
                </c:ext>
              </c:extLst>
            </c:dLbl>
            <c:dLbl>
              <c:idx val="12"/>
              <c:tx>
                <c:strRef>
                  <c:f>Daten_Diagramme!$E$26</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{1B33FB4C-6452-4C84-9796-6282D392B97D}</c15:txfldGUID>
                      <c15:f>Daten_Diagramme!$E$26</c15:f>
                      <c15:dlblFieldTableCache>
                        <c:ptCount val="1"/>
                        <c:pt idx="0">
                          <c:v>0.5</c:v>
                        </c:pt>
                      </c15:dlblFieldTableCache>
                    </c15:dlblFTEntry>
                  </c15:dlblFieldTable>
                  <c15:showDataLabelsRange val="0"/>
                </c:ext>
                <c:ext xmlns:c16="http://schemas.microsoft.com/office/drawing/2014/chart" uri="{C3380CC4-5D6E-409C-BE32-E72D297353CC}">
                  <c16:uniqueId val="{0000000C-6F77-4F59-A2A5-D26B80B67E98}"/>
                </c:ext>
              </c:extLst>
            </c:dLbl>
            <c:dLbl>
              <c:idx val="13"/>
              <c:tx>
                <c:strRef>
                  <c:f>Daten_Diagramme!$E$27</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{F76108E5-DC45-445E-8E95-11515DF11979}</c15:txfldGUID>
                      <c15:f>Daten_Diagramme!$E$27</c15:f>
                      <c15:dlblFieldTableCache>
                        <c:ptCount val="1"/>
                        <c:pt idx="0">
                          <c:v>-1.3</c:v>
                        </c:pt>
                      </c15:dlblFieldTableCache>
                    </c15:dlblFTEntry>
                  </c15:dlblFieldTable>
                  <c15:showDataLabelsRange val="0"/>
                </c:ext>
                <c:ext xmlns:c16="http://schemas.microsoft.com/office/drawing/2014/chart" uri="{C3380CC4-5D6E-409C-BE32-E72D297353CC}">
                  <c16:uniqueId val="{0000000D-6F77-4F59-A2A5-D26B80B67E98}"/>
                </c:ext>
              </c:extLst>
            </c:dLbl>
            <c:dLbl>
              <c:idx val="14"/>
              <c:tx>
                <c:strRef>
                  <c:f>Daten_Diagramme!$E$28</c:f>
                  <c:strCache>
                    <c:ptCount val="1"/>
                    <c:pt idx="0">
                      <c:v>-11.9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{8FCD1150-C8D7-405F-B1E1-3B1648D6FA0F}</c15:txfldGUID>
                      <c15:f>Daten_Diagramme!$E$28</c15:f>
                      <c15:dlblFieldTableCache>
                        <c:ptCount val="1"/>
                        <c:pt idx="0">
                          <c:v>-11.9</c:v>
                        </c:pt>
                      </c15:dlblFieldTableCache>
                    </c15:dlblFTEntry>
                  </c15:dlblFieldTable>
                  <c15:showDataLabelsRange val="0"/>
                </c:ext>
                <c:ext xmlns:c16="http://schemas.microsoft.com/office/drawing/2014/chart" uri="{C3380CC4-5D6E-409C-BE32-E72D297353CC}">
                  <c16:uniqueId val="{0000000E-6F77-4F59-A2A5-D26B80B67E98}"/>
                </c:ext>
              </c:extLst>
            </c:dLbl>
            <c:dLbl>
              <c:idx val="15"/>
              <c:tx>
                <c:strRef>
                  <c:f>Daten_Diagramme!$E$29</c:f>
                  <c:strCache>
                    <c:ptCount val="1"/>
                    <c:pt idx="0">
                      <c:v>-8.5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{9DAF5723-DDDB-4C36-92BE-790B6819499F}</c15:txfldGUID>
                      <c15:f>Daten_Diagramme!$E$29</c15:f>
                      <c15:dlblFieldTableCache>
                        <c:ptCount val="1"/>
                        <c:pt idx="0">
                          <c:v>-8.5</c:v>
                        </c:pt>
                      </c15:dlblFieldTableCache>
                    </c15:dlblFTEntry>
                  </c15:dlblFieldTable>
                  <c15:showDataLabelsRange val="0"/>
                </c:ext>
                <c:ext xmlns:c16="http://schemas.microsoft.com/office/drawing/2014/chart" uri="{C3380CC4-5D6E-409C-BE32-E72D297353CC}">
                  <c16:uniqueId val="{0000000F-6F77-4F59-A2A5-D26B80B67E98}"/>
                </c:ext>
              </c:extLst>
            </c:dLbl>
            <c:dLbl>
              <c:idx val="16"/>
              <c:tx>
                <c:strRef>
                  <c:f>Daten_Diagramme!$E$30</c:f>
                  <c:strCache>
                    <c:ptCount val="1"/>
                    <c:pt idx="0">
                      <c:v>-27.7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{D72F54D0-A5B3-4D0C-ACF6-F1ABF3AF1BFA}</c15:txfldGUID>
                      <c15:f>Daten_Diagramme!$E$30</c15:f>
                      <c15:dlblFieldTableCache>
                        <c:ptCount val="1"/>
                        <c:pt idx="0">
                          <c:v>-27.7</c:v>
                        </c:pt>
                      </c15:dlblFieldTableCache>
                    </c15:dlblFTEntry>
                  </c15:dlblFieldTable>
                  <c15:showDataLabelsRange val="0"/>
                </c:ext>
                <c:ext xmlns:c16="http://schemas.microsoft.com/office/drawing/2014/chart" uri="{C3380CC4-5D6E-409C-BE32-E72D297353CC}">
                  <c16:uniqueId val="{00000010-6F77-4F59-A2A5-D26B80B67E98}"/>
                </c:ext>
              </c:extLst>
            </c:dLbl>
            <c:dLbl>
              <c:idx val="17"/>
              <c:tx>
                <c:strRef>
                  <c:f>Daten_Diagramme!$E$31</c:f>
                  <c:strCache>
                    <c:ptCount val="1"/>
                    <c:pt idx="0">
                      <c:v>3.7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{EB2CC9A1-ECCC-425F-854F-A2F50425F874}</c15:txfldGUID>
                      <c15:f>Daten_Diagramme!$E$31</c15:f>
                      <c15:dlblFieldTableCache>
                        <c:ptCount val="1"/>
                        <c:pt idx="0">
                          <c:v>3.7</c:v>
                        </c:pt>
                      </c15:dlblFieldTableCache>
                    </c15:dlblFTEntry>
                  </c15:dlblFieldTable>
                  <c15:showDataLabelsRange val="0"/>
                </c:ext>
                <c:ext xmlns:c16="http://schemas.microsoft.com/office/drawing/2014/chart" uri="{C3380CC4-5D6E-409C-BE32-E72D297353CC}">
                  <c16:uniqueId val="{00000011-6F77-4F59-A2A5-D26B80B67E98}"/>
                </c:ext>
              </c:extLst>
            </c:dLbl>
            <c:dLbl>
              <c:idx val="18"/>
              <c:tx>
                <c:strRef>
                  <c:f>Daten_Diagramme!$E$32</c:f>
                  <c:strCache>
                    <c:ptCount val="1"/>
                    <c:pt idx="0">
                      <c:v>3.6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{201757C4-7786-4DE6-B879-4E80211A2AA1}</c15:txfldGUID>
                      <c15:f>Daten_Diagramme!$E$32</c15:f>
                      <c15:dlblFieldTableCache>
                        <c:ptCount val="1"/>
                        <c:pt idx="0">
                          <c:v>3.6</c:v>
                        </c:pt>
                      </c15:dlblFieldTableCache>
                    </c15:dlblFTEntry>
                  </c15:dlblFieldTable>
                  <c15:showDataLabelsRange val="0"/>
                </c:ext>
                <c:ext xmlns:c16="http://schemas.microsoft.com/office/drawing/2014/chart" uri="{C3380CC4-5D6E-409C-BE32-E72D297353CC}">
                  <c16:uniqueId val="{00000012-6F77-4F59-A2A5-D26B80B67E98}"/>
                </c:ext>
              </c:extLst>
            </c:dLbl>
            <c:dLbl>
              <c:idx val="19"/>
              <c:tx>
                <c:strRef>
                  <c:f>Daten_Diagramme!$E$33</c:f>
                  <c:strCache>
                    <c:ptCount val="1"/>
                    <c:pt idx="0">
                      <c:v>2.9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{4D19D6CB-2660-4F4E-A4BB-8133A2AF2CED}</c15:txfldGUID>
                      <c15:f>Daten_Diagramme!$E$33</c15:f>
                      <c15:dlblFieldTableCache>
                        <c:ptCount val="1"/>
                        <c:pt idx="0">
                          <c:v>2.9</c:v>
                        </c:pt>
                      </c15:dlblFieldTableCache>
                    </c15:dlblFTEntry>
                  </c15:dlblFieldTable>
                  <c15:showDataLabelsRange val="0"/>
                </c:ext>
                <c:ext xmlns:c16="http://schemas.microsoft.com/office/drawing/2014/chart" uri="{C3380CC4-5D6E-409C-BE32-E72D297353CC}">
                  <c16:uniqueId val="{00000013-6F77-4F59-A2A5-D26B80B67E98}"/>
                </c:ext>
              </c:extLst>
            </c:dLbl>
            <c:dLbl>
              <c:idx val="20"/>
              <c:tx>
                <c:strRef>
                  <c:f>Daten_Diagramme!$E$34</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{E94FBA51-600B-4AC2-9285-684E87358C7C}</c15:txfldGUID>
                      <c15:f>Daten_Diagramme!$E$34</c15:f>
                      <c15:dlblFieldTableCache>
                        <c:ptCount val="1"/>
                        <c:pt idx="0">
                          <c:v>1.0</c:v>
                        </c:pt>
                      </c15:dlblFieldTableCache>
                    </c15:dlblFTEntry>
                  </c15:dlblFieldTable>
                  <c15:showDataLabelsRange val="0"/>
                </c:ext>
                <c:ext xmlns:c16="http://schemas.microsoft.com/office/drawing/2014/chart" uri="{C3380CC4-5D6E-409C-BE32-E72D297353CC}">
                  <c16:uniqueId val="{00000014-6F77-4F59-A2A5-D26B80B67E98}"/>
                </c:ext>
              </c:extLst>
            </c:dLbl>
            <c:dLbl>
              <c:idx val="21"/>
              <c:tx>
                <c:strRef>
                  <c:f>Daten_Diagramme!$E$35</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{F97E2363-B4EB-48E2-9E6D-83A424D03BB3}</c15:txfldGUID>
                      <c15:f>Daten_Diagramme!$E$35</c15:f>
                      <c15:dlblFieldTableCache>
                        <c:ptCount val="1"/>
                        <c:pt idx="0">
                          <c:v>2.3</c:v>
                        </c:pt>
                      </c15:dlblFieldTableCache>
                    </c15:dlblFTEntry>
                  </c15:dlblFieldTable>
                  <c15:showDataLabelsRange val="0"/>
                </c:ext>
                <c:ext xmlns:c16="http://schemas.microsoft.com/office/drawing/2014/chart" uri="{C3380CC4-5D6E-409C-BE32-E72D297353CC}">
                  <c16:uniqueId val="{00000015-6F77-4F59-A2A5-D26B80B67E98}"/>
                </c:ext>
              </c:extLst>
            </c:dLbl>
            <c:dLbl>
              <c:idx val="22"/>
              <c:tx>
                <c:strRef>
                  <c:f>Daten_Diagramme!$E$36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{3F3B3677-567E-48D2-9118-BA1E2C89853D}</c15:txfldGUID>
                      <c15:f>Daten_Diagramme!$E$36</c15:f>
                      <c15:dlblFieldTableCache>
                        <c:ptCount val="1"/>
                        <c:pt idx="0">
                          <c:v>0.0</c:v>
                        </c:pt>
                      </c15:dlblFieldTableCache>
                    </c15:dlblFTEntry>
                  </c15:dlblFieldTable>
                  <c15:showDataLabelsRange val="0"/>
                </c:ext>
                <c:ext xmlns:c16="http://schemas.microsoft.com/office/drawing/2014/chart" uri="{C3380CC4-5D6E-409C-BE32-E72D297353CC}">
                  <c16:uniqueId val="{00000016-6F77-4F59-A2A5-D26B80B67E98}"/>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{74F69E5B-0328-4F62-A091-C461B69A94AD}</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6F77-4F59-A2A5-D26B80B67E98}"/>
                </c:ext>
              </c:extLst>
            </c:dLbl>
            <c:dLbl>
              <c:idx val="24"/>
              <c:tx>
                <c:strRef>
                  <c:f>Daten_Diagramme!$E$38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{E7C0C463-0711-414D-A57C-3907AB218EBC}</c15:txfldGUID>
                      <c15:f>Daten_Diagramme!$E$38</c15:f>
                      <c15:dlblFieldTableCache>
                        <c:ptCount val="1"/>
                      </c15:dlblFieldTableCache>
                    </c15:dlblFTEntry>
                  </c15:dlblFieldTable>
                  <c15:showDataLabelsRange val="0"/>
                </c:ext>
                <c:ext xmlns:c16="http://schemas.microsoft.com/office/drawing/2014/chart" uri="{C3380CC4-5D6E-409C-BE32-E72D297353CC}">
                  <c16:uniqueId val="{00000018-6F77-4F59-A2A5-D26B80B67E98}"/>
                </c:ext>
              </c:extLst>
            </c:dLbl>
            <c:dLbl>
              <c:idx val="25"/>
              <c:tx>
                <c:strRef>
                  <c:f>Daten_Diagramme!$E$39</c:f>
                  <c:strCache>
                    <c:ptCount val="1"/>
                    <c:pt idx="0">
                      <c:v>-4.5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{F5466A9D-0855-4B84-B5A2-730F450A65EB}</c15:txfldGUID>
                      <c15:f>Daten_Diagramme!$E$39</c15:f>
                      <c15:dlblFieldTableCache>
                        <c:ptCount val="1"/>
                        <c:pt idx="0">
                          <c:v>-4.5</c:v>
                        </c:pt>
                      </c15:dlblFieldTableCache>
                    </c15:dlblFTEntry>
                  </c15:dlblFieldTable>
                  <c15:showDataLabelsRange val="0"/>
                </c:ext>
                <c:ext xmlns:c16="http://schemas.microsoft.com/office/drawing/2014/chart" uri="{C3380CC4-5D6E-409C-BE32-E72D297353CC}">
                  <c16:uniqueId val="{00000019-6F77-4F59-A2A5-D26B80B67E98}"/>
                </c:ext>
              </c:extLst>
            </c:dLbl>
            <c:dLbl>
              <c:idx val="26"/>
              <c:tx>
                <c:strRef>
                  <c:f>Daten_Diagramme!$E$40</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{53FB24D2-353B-4E76-B72C-45A128127B6E}</c15:txfldGUID>
                      <c15:f>Daten_Diagramme!$E$40</c15:f>
                      <c15:dlblFieldTableCache>
                        <c:ptCount val="1"/>
                        <c:pt idx="0">
                          <c:v>-1.2</c:v>
                        </c:pt>
                      </c15:dlblFieldTableCache>
                    </c15:dlblFTEntry>
                  </c15:dlblFieldTable>
                  <c15:showDataLabelsRange val="0"/>
                </c:ext>
                <c:ext xmlns:c16="http://schemas.microsoft.com/office/drawing/2014/chart" uri="{C3380CC4-5D6E-409C-BE32-E72D297353CC}">
                  <c16:uniqueId val="{0000001A-6F77-4F59-A2A5-D26B80B67E98}"/>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{B83A1D01-42F8-43BC-A630-5893A1A37434}</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6F77-4F59-A2A5-D26B80B67E98}"/>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{E54CC5BD-266F-45EC-8DDC-4366D643D247}</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6F77-4F59-A2A5-D26B80B67E98}"/>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{A3C50E67-947A-4391-98F8-0DA912FB585D}</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6F77-4F59-A2A5-D26B80B67E98}"/>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{0F188E39-F94E-40D9-A01C-7C097FE50C44}</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6F77-4F59-A2A5-D26B80B67E98}"/>
                </c:ext>
              </c:extLst>
            </c:dLbl>
            <c:dLbl>
              <c:idx val="31"/>
              <c:tx>
                <c:strRef>
                  <c:f>Daten_Diagramme!$E$46</c:f>
                  <c:strCache>
                    <c:ptCount val="1"/>
                    <c:pt idx="0">
                      <c:v>-1.2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{DFDC1F10-BFB0-4300-BECD-02EE8C0710D7}</c15:txfldGUID>
                      <c15:f>Daten_Diagramme!$E$46</c15:f>
                      <c15:dlblFieldTableCache>
                        <c:ptCount val="1"/>
                        <c:pt idx="0">
                          <c:v>-1.2</c:v>
                        </c:pt>
                      </c15:dlblFieldTableCache>
                    </c15:dlblFTEntry>
                  </c15:dlblFieldTable>
                  <c15:showDataLabelsRange val="0"/>
                </c:ext>
                <c:ext xmlns:c16="http://schemas.microsoft.com/office/drawing/2014/chart" uri="{C3380CC4-5D6E-409C-BE32-E72D297353CC}">
                  <c16:uniqueId val="{0000001F-6F77-4F59-A2A5-D26B80B67E98}"/>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-1.2027430982943554</c:v>
                </c:pt>
                <c:pt idx="1">
                  <c:v>52.293577981651374</c:v>
                </c:pt>
                <c:pt idx="2">
                  <c:v>-19.047619047619047</c:v>
                </c:pt>
                <c:pt idx="3">
                  <c:v>-3.9445628997867805</c:v>
                </c:pt>
                <c:pt idx="4">
                  <c:v>-1.466275659824047</c:v>
                </c:pt>
                <c:pt idx="5">
                  <c:v>-14.354066985645932</c:v>
                </c:pt>
                <c:pt idx="6">
                  <c:v>6.3829787234042552</c:v>
                </c:pt>
                <c:pt idx="7">
                  <c:v>-4.2553191489361701</c:v>
                </c:pt>
                <c:pt idx="8">
                  <c:v>-1.2008405884118882</c:v>
                </c:pt>
                <c:pt idx="9">
                  <c:v>-2.9947916666666665</c:v>
                </c:pt>
                <c:pt idx="10">
                  <c:v>-1.836249729963275</c:v>
                </c:pt>
                <c:pt idx="11">
                  <c:v>-2.3965141612200438</c:v>
                </c:pt>
                <c:pt idx="12">
                  <c:v>0.47169811320754718</c:v>
                </c:pt>
                <c:pt idx="13">
                  <c:v>-1.2848914488258751</c:v>
                </c:pt>
                <c:pt idx="14">
                  <c:v>-11.867874890382929</c:v>
                </c:pt>
                <c:pt idx="15">
                  <c:v>-8.5046066619418852</c:v>
                </c:pt>
                <c:pt idx="16">
                  <c:v>-27.712854757929883</c:v>
                </c:pt>
                <c:pt idx="17">
                  <c:v>3.7037037037037037</c:v>
                </c:pt>
                <c:pt idx="18">
                  <c:v>3.6452665941240481</c:v>
                </c:pt>
                <c:pt idx="19">
                  <c:v>2.8801843317972349</c:v>
                </c:pt>
                <c:pt idx="20">
                  <c:v>1.0033444816053512</c:v>
                </c:pt>
                <c:pt idx="21">
                  <c:v>2.3321956769055747</c:v>
                </c:pt>
                <c:pt idx="22">
                  <c:v>0</c:v>
                </c:pt>
                <c:pt idx="24">
                  <c:v>52.293577981651374</c:v>
                </c:pt>
                <c:pt idx="25">
                  <c:v>-4.4689119170984455</c:v>
                </c:pt>
                <c:pt idx="26">
                  <c:v>-1.2321708610260622</c:v>
                </c:pt>
              </c:numCache>
            </c:numRef>
          </c:val>
          <c:extLst>
            <c:ext xmlns:c16="http://schemas.microsoft.com/office/drawing/2014/chart" uri="{C3380CC4-5D6E-409C-BE32-E72D297353CC}">
              <c16:uniqueId val="{00000020-6F77-4F59-A2A5-D26B80B67E98}"/>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{48980DE3-3A79-4BA0-B545-A123B3DAEBCD}</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6F77-4F59-A2A5-D26B80B67E98}"/>
                </c:ext>
              </c:extLst>
            </c:dLbl>
            <c:dLbl>
              <c:idx val="1"/>
              <c:tx>
                <c:strRef>
                  <c:f>Daten_Diagramme!$G$15</c:f>
                  <c:strCache>
                    <c:ptCount val="1"/>
                    <c:pt idx="0">
                      <c:v>&gt; 50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{CFCE287A-042B-4EA7-AC2F-C65B3CFE378A}</c15:txfldGUID>
                      <c15:f>Daten_Diagramme!$G$15</c15:f>
                      <c15:dlblFieldTableCache>
                        <c:ptCount val="1"/>
                        <c:pt idx="0">
                          <c:v>&gt; 50</c:v>
                        </c:pt>
                      </c15:dlblFieldTableCache>
                    </c15:dlblFTEntry>
                  </c15:dlblFieldTable>
                  <c15:showDataLabelsRange val="0"/>
                </c:ext>
                <c:ext xmlns:c16="http://schemas.microsoft.com/office/drawing/2014/chart" uri="{C3380CC4-5D6E-409C-BE32-E72D297353CC}">
                  <c16:uniqueId val="{00000022-6F77-4F59-A2A5-D26B80B67E98}"/>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{320B7B3A-7598-49C9-AA14-6067F114385C}</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6F77-4F59-A2A5-D26B80B67E98}"/>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{EF4B6402-13A9-4539-BD10-8242E881E200}</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6F77-4F59-A2A5-D26B80B67E98}"/>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{F42E37B3-5441-4AF5-BFB6-8BA434C28EBB}</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6F77-4F59-A2A5-D26B80B67E98}"/>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{8D7AF0AE-41F7-47A2-B744-887EABD43D77}</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6F77-4F59-A2A5-D26B80B67E98}"/>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{C5A2F972-E4FD-4B02-99A9-7304313EADE8}</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6F77-4F59-A2A5-D26B80B67E98}"/>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{5240EB15-705E-48CB-A912-BE648551D595}</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6F77-4F59-A2A5-D26B80B67E98}"/>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{DB298517-5AF0-43C7-83AA-D15F01AF020B}</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6F77-4F59-A2A5-D26B80B67E98}"/>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{B751FDC7-DA40-46A2-A96B-F03E07A93049}</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6F77-4F59-A2A5-D26B80B67E98}"/>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{4DED5913-7B77-48AE-AA6C-EDEB4F5410D8}</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6F77-4F59-A2A5-D26B80B67E98}"/>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{FE6E7F25-BF84-4BEC-9E35-29E5BF1F8E12}</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6F77-4F59-A2A5-D26B80B67E98}"/>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{BB86BD2D-DC8A-4017-851B-48C58D1E2DEF}</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6F77-4F59-A2A5-D26B80B67E98}"/>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{B6048694-5904-4752-9926-FA98950DB3D1}</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6F77-4F59-A2A5-D26B80B67E98}"/>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{01D42F80-414D-4C4F-9C4D-DE3820992C41}</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6F77-4F59-A2A5-D26B80B67E98}"/>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{27AD66DB-CD58-46E7-B09A-4F898B9B776D}</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6F77-4F59-A2A5-D26B80B67E98}"/>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{ABAEE610-9D86-4703-91BC-D2910391A1EB}</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6F77-4F59-A2A5-D26B80B67E98}"/>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{1B6BAA3B-A228-45BF-8D5A-097080A38C2D}</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6F77-4F59-A2A5-D26B80B67E98}"/>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{931B83EE-8735-4AD4-8421-F6CC5534A0D4}</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6F77-4F59-A2A5-D26B80B67E98}"/>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{A8991C27-6D48-4960-B207-40ED3D2ADE9D}</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6F77-4F59-A2A5-D26B80B67E98}"/>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{2BCC842F-8D91-4A4A-BAD0-9CE31BD3E9DC}</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6F77-4F59-A2A5-D26B80B67E98}"/>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{43D7D975-59E5-4024-AF36-A5F0D41EF7DE}</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6F77-4F59-A2A5-D26B80B67E98}"/>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{DD09A28D-7600-4A4E-9B42-970ABA3912E3}</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6F77-4F59-A2A5-D26B80B67E98}"/>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{2054499E-87F1-430E-9CED-E030C28BDC5C}</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6F77-4F59-A2A5-D26B80B67E98}"/>
                </c:ext>
              </c:extLst>
            </c:dLbl>
            <c:dLbl>
              <c:idx val="24"/>
              <c:tx>
                <c:strRef>
                  <c:f>Daten_Diagramme!$G$38</c:f>
                  <c:strCache>
                    <c:ptCount val="1"/>
                    <c:pt idx="0">
                      <c:v>&gt; 50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{EF450B94-E980-4991-85A2-22A5B77DF949}</c15:txfldGUID>
                      <c15:f>Daten_Diagramme!$G$38</c15:f>
                      <c15:dlblFieldTableCache>
                        <c:ptCount val="1"/>
                        <c:pt idx="0">
                          <c:v>&gt; 50</c:v>
                        </c:pt>
                      </c15:dlblFieldTableCache>
                    </c15:dlblFTEntry>
                  </c15:dlblFieldTable>
                  <c15:showDataLabelsRange val="0"/>
                </c:ext>
                <c:ext xmlns:c16="http://schemas.microsoft.com/office/drawing/2014/chart" uri="{C3380CC4-5D6E-409C-BE32-E72D297353CC}">
                  <c16:uniqueId val="{00000039-6F77-4F59-A2A5-D26B80B67E98}"/>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{57F92297-0ADE-4E9E-AE1A-021487DED7C6}</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6F77-4F59-A2A5-D26B80B67E98}"/>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{1E1A8E8C-39E9-4C99-BAB3-77328F1658D6}</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6F77-4F59-A2A5-D26B80B67E98}"/>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{AF1F5381-2CB9-4366-AE32-9C18B0B6BF28}</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6F77-4F59-A2A5-D26B80B67E98}"/>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{6DF481D0-2635-463E-991C-34E46DF9DFCB}</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6F77-4F59-A2A5-D26B80B67E98}"/>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{5235E525-1758-430C-80CC-9FB646003463}</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6F77-4F59-A2A5-D26B80B67E98}"/>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{DEEA5DC1-9140-4B6C-B181-DE6FADC74947}</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6F77-4F59-A2A5-D26B80B67E98}"/>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{2B22CD06-0F53-4D68-82A0-719D3321F3C2}</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6F77-4F59-A2A5-D26B80B67E98}"/>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-0.75</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-0.75</c:v>
                </c:pt>
                <c:pt idx="25">
                  <c:v>0</c:v>
                </c:pt>
                <c:pt idx="26">
                  <c:v>0</c:v>
                </c:pt>
              </c:numCache>
            </c:numRef>
          </c:val>
          <c:extLst>
            <c:ext xmlns:c16="http://schemas.microsoft.com/office/drawing/2014/chart" uri="{C3380CC4-5D6E-409C-BE32-E72D297353CC}">
              <c16:uniqueId val="{00000041-6F77-4F59-A2A5-D26B80B67E98}"/>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45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45</c:v>
                </c:pt>
                <c:pt idx="25">
                  <c:v>#N/A</c:v>
                </c:pt>
                <c:pt idx="26">
                  <c:v>#N/A</c:v>
                </c:pt>
              </c:numCache>
            </c:numRef>
          </c:xVal>
          <c:yVal>
            <c:numRef>
              <c:f>Daten_Diagramme!$L$14:$L$40</c:f>
              <c:numCache>
                <c:formatCode>General</c:formatCode>
                <c:ptCount val="27"/>
                <c:pt idx="0">
                  <c:v>#N/A</c:v>
                </c:pt>
                <c:pt idx="1">
                  <c:v>15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242</c:v>
                </c:pt>
                <c:pt idx="25">
                  <c:v>#N/A</c:v>
                </c:pt>
                <c:pt idx="26">
                  <c:v>#N/A</c:v>
                </c:pt>
              </c:numCache>
            </c:numRef>
          </c:yVal>
          <c:smooth val="0"/>
          <c:extLst>
            <c:ext xmlns:c16="http://schemas.microsoft.com/office/drawing/2014/chart" uri="{C3380CC4-5D6E-409C-BE32-E72D297353CC}">
              <c16:uniqueId val="{00000042-6F77-4F59-A2A5-D26B80B67E98}"/>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BE-4A86-AC90-5353A75F5AC6}"/>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BE-4A86-AC90-5353A75F5AC6}"/>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BE-4A86-AC90-5353A75F5AC6}"/>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BE-4A86-AC90-5353A75F5AC6}"/>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BE-4A86-AC90-5353A75F5AC6}"/>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BE-4A86-AC90-5353A75F5AC6}"/>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BE-4A86-AC90-5353A75F5AC6}"/>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BE-4A86-AC90-5353A75F5AC6}"/>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4BE-4A86-AC90-5353A75F5AC6}"/>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4BE-4A86-AC90-5353A75F5AC6}"/>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4BE-4A86-AC90-5353A75F5AC6}"/>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4BE-4A86-AC90-5353A75F5AC6}"/>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4BE-4A86-AC90-5353A75F5AC6}"/>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4BE-4A86-AC90-5353A75F5AC6}"/>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4BE-4A86-AC90-5353A75F5AC6}"/>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4BE-4A86-AC90-5353A75F5AC6}"/>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4BE-4A86-AC90-5353A75F5AC6}"/>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4BE-4A86-AC90-5353A75F5AC6}"/>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4BE-4A86-AC90-5353A75F5AC6}"/>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4BE-4A86-AC90-5353A75F5AC6}"/>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4BE-4A86-AC90-5353A75F5AC6}"/>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4BE-4A86-AC90-5353A75F5AC6}"/>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04BE-4A86-AC90-5353A75F5AC6}"/>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4BE-4A86-AC90-5353A75F5AC6}"/>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4BE-4A86-AC90-5353A75F5AC6}"/>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4BE-4A86-AC90-5353A75F5AC6}"/>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4BE-4A86-AC90-5353A75F5AC6}"/>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4BE-4A86-AC90-5353A75F5AC6}"/>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4BE-4A86-AC90-5353A75F5AC6}"/>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4BE-4A86-AC90-5353A75F5AC6}"/>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4BE-4A86-AC90-5353A75F5AC6}"/>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04BE-4A86-AC90-5353A75F5AC6}"/>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04BE-4A86-AC90-5353A75F5AC6}"/>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04BE-4A86-AC90-5353A75F5AC6}"/>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04BE-4A86-AC90-5353A75F5AC6}"/>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04BE-4A86-AC90-5353A75F5AC6}"/>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04BE-4A86-AC90-5353A75F5AC6}"/>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04BE-4A86-AC90-5353A75F5AC6}"/>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04BE-4A86-AC90-5353A75F5AC6}"/>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04BE-4A86-AC90-5353A75F5AC6}"/>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04BE-4A86-AC90-5353A75F5AC6}"/>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04BE-4A86-AC90-5353A75F5AC6}"/>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04BE-4A86-AC90-5353A75F5AC6}"/>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04BE-4A86-AC90-5353A75F5AC6}"/>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04BE-4A86-AC90-5353A75F5AC6}"/>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04BE-4A86-AC90-5353A75F5AC6}"/>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04BE-4A86-AC90-5353A75F5AC6}"/>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04BE-4A86-AC90-5353A75F5AC6}"/>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04BE-4A86-AC90-5353A75F5AC6}"/>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04BE-4A86-AC90-5353A75F5AC6}"/>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04BE-4A86-AC90-5353A75F5AC6}"/>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04BE-4A86-AC90-5353A75F5AC6}"/>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04BE-4A86-AC90-5353A75F5AC6}"/>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04BE-4A86-AC90-5353A75F5AC6}"/>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04BE-4A86-AC90-5353A75F5AC6}"/>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04BE-4A86-AC90-5353A75F5AC6}"/>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04BE-4A86-AC90-5353A75F5AC6}"/>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04BE-4A86-AC90-5353A75F5AC6}"/>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04BE-4A86-AC90-5353A75F5AC6}"/>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04BE-4A86-AC90-5353A75F5AC6}"/>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04BE-4A86-AC90-5353A75F5AC6}"/>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04BE-4A86-AC90-5353A75F5AC6}"/>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04BE-4A86-AC90-5353A75F5AC6}"/>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04BE-4A86-AC90-5353A75F5AC6}"/>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04BE-4A86-AC90-5353A75F5AC6}"/>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04BE-4A86-AC90-5353A75F5AC6}"/>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04BE-4A86-AC90-5353A75F5AC6}"/>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04BE-4A86-AC90-5353A75F5AC6}"/>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04BE-4A86-AC90-5353A75F5AC6}"/>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365-4C77-B9C2-D8813806E6E0}"/>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365-4C77-B9C2-D8813806E6E0}"/>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65-4C77-B9C2-D8813806E6E0}"/>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65-4C77-B9C2-D8813806E6E0}"/>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65-4C77-B9C2-D8813806E6E0}"/>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65-4C77-B9C2-D8813806E6E0}"/>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65-4C77-B9C2-D8813806E6E0}"/>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365-4C77-B9C2-D8813806E6E0}"/>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365-4C77-B9C2-D8813806E6E0}"/>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365-4C77-B9C2-D8813806E6E0}"/>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365-4C77-B9C2-D8813806E6E0}"/>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365-4C77-B9C2-D8813806E6E0}"/>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365-4C77-B9C2-D8813806E6E0}"/>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365-4C77-B9C2-D8813806E6E0}"/>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365-4C77-B9C2-D8813806E6E0}"/>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365-4C77-B9C2-D8813806E6E0}"/>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365-4C77-B9C2-D8813806E6E0}"/>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365-4C77-B9C2-D8813806E6E0}"/>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365-4C77-B9C2-D8813806E6E0}"/>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365-4C77-B9C2-D8813806E6E0}"/>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365-4C77-B9C2-D8813806E6E0}"/>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365-4C77-B9C2-D8813806E6E0}"/>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7365-4C77-B9C2-D8813806E6E0}"/>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365-4C77-B9C2-D8813806E6E0}"/>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365-4C77-B9C2-D8813806E6E0}"/>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365-4C77-B9C2-D8813806E6E0}"/>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365-4C77-B9C2-D8813806E6E0}"/>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365-4C77-B9C2-D8813806E6E0}"/>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365-4C77-B9C2-D8813806E6E0}"/>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365-4C77-B9C2-D8813806E6E0}"/>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365-4C77-B9C2-D8813806E6E0}"/>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365-4C77-B9C2-D8813806E6E0}"/>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365-4C77-B9C2-D8813806E6E0}"/>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365-4C77-B9C2-D8813806E6E0}"/>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365-4C77-B9C2-D8813806E6E0}"/>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365-4C77-B9C2-D8813806E6E0}"/>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365-4C77-B9C2-D8813806E6E0}"/>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7365-4C77-B9C2-D8813806E6E0}"/>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7365-4C77-B9C2-D8813806E6E0}"/>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7365-4C77-B9C2-D8813806E6E0}"/>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7365-4C77-B9C2-D8813806E6E0}"/>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7365-4C77-B9C2-D8813806E6E0}"/>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7365-4C77-B9C2-D8813806E6E0}"/>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7365-4C77-B9C2-D8813806E6E0}"/>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7365-4C77-B9C2-D8813806E6E0}"/>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7365-4C77-B9C2-D8813806E6E0}"/>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7365-4C77-B9C2-D8813806E6E0}"/>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7365-4C77-B9C2-D8813806E6E0}"/>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7365-4C77-B9C2-D8813806E6E0}"/>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7365-4C77-B9C2-D8813806E6E0}"/>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7365-4C77-B9C2-D8813806E6E0}"/>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7365-4C77-B9C2-D8813806E6E0}"/>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7365-4C77-B9C2-D8813806E6E0}"/>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7365-4C77-B9C2-D8813806E6E0}"/>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7365-4C77-B9C2-D8813806E6E0}"/>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7365-4C77-B9C2-D8813806E6E0}"/>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7365-4C77-B9C2-D8813806E6E0}"/>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7365-4C77-B9C2-D8813806E6E0}"/>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7365-4C77-B9C2-D8813806E6E0}"/>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7365-4C77-B9C2-D8813806E6E0}"/>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7365-4C77-B9C2-D8813806E6E0}"/>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7365-4C77-B9C2-D8813806E6E0}"/>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7365-4C77-B9C2-D8813806E6E0}"/>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7365-4C77-B9C2-D8813806E6E0}"/>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7365-4C77-B9C2-D8813806E6E0}"/>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7365-4C77-B9C2-D8813806E6E0}"/>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7365-4C77-B9C2-D8813806E6E0}"/>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7365-4C77-B9C2-D8813806E6E0}"/>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7365-4C77-B9C2-D8813806E6E0}"/>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101.62877798101211</c:v>
                </c:pt>
                <c:pt idx="2">
                  <c:v>102.12002438811952</c:v>
                </c:pt>
                <c:pt idx="3">
                  <c:v>101.37270272624338</c:v>
                </c:pt>
                <c:pt idx="4">
                  <c:v>101.08614232209739</c:v>
                </c:pt>
                <c:pt idx="5">
                  <c:v>102.91263827192753</c:v>
                </c:pt>
                <c:pt idx="6">
                  <c:v>103.02412681822142</c:v>
                </c:pt>
                <c:pt idx="7">
                  <c:v>102.82727985367129</c:v>
                </c:pt>
                <c:pt idx="8">
                  <c:v>103.44569288389513</c:v>
                </c:pt>
                <c:pt idx="9">
                  <c:v>104.44473477920042</c:v>
                </c:pt>
                <c:pt idx="10">
                  <c:v>105.37148332026827</c:v>
                </c:pt>
                <c:pt idx="11">
                  <c:v>104.8062015503876</c:v>
                </c:pt>
                <c:pt idx="12">
                  <c:v>105.48122985802631</c:v>
                </c:pt>
                <c:pt idx="13">
                  <c:v>107.29030572249805</c:v>
                </c:pt>
                <c:pt idx="14">
                  <c:v>107.45057050779549</c:v>
                </c:pt>
                <c:pt idx="15">
                  <c:v>107.43576343524084</c:v>
                </c:pt>
                <c:pt idx="16">
                  <c:v>107.72754986499433</c:v>
                </c:pt>
                <c:pt idx="17">
                  <c:v>109.06018639491333</c:v>
                </c:pt>
                <c:pt idx="18">
                  <c:v>110.72119153383852</c:v>
                </c:pt>
                <c:pt idx="19">
                  <c:v>110.44508318090757</c:v>
                </c:pt>
                <c:pt idx="20">
                  <c:v>111.27515024823622</c:v>
                </c:pt>
                <c:pt idx="21">
                  <c:v>111.89791829979967</c:v>
                </c:pt>
                <c:pt idx="22">
                  <c:v>112.24283598989635</c:v>
                </c:pt>
                <c:pt idx="23">
                  <c:v>112.02595592718406</c:v>
                </c:pt>
                <c:pt idx="24">
                  <c:v>111.83520599250936</c:v>
                </c:pt>
              </c:numCache>
            </c:numRef>
          </c:val>
          <c:smooth val="0"/>
          <c:extLst>
            <c:ext xmlns:c16="http://schemas.microsoft.com/office/drawing/2014/chart" uri="{C3380CC4-5D6E-409C-BE32-E72D297353CC}">
              <c16:uniqueId val="{00000000-5BDE-4887-A378-4CDCDDB8F0D6}"/>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98.953481338092061</c:v>
                </c:pt>
                <c:pt idx="2">
                  <c:v>101.78452604198174</c:v>
                </c:pt>
                <c:pt idx="3">
                  <c:v>96.999576553142589</c:v>
                </c:pt>
                <c:pt idx="4">
                  <c:v>93.757183473474086</c:v>
                </c:pt>
                <c:pt idx="5">
                  <c:v>91.089468271731903</c:v>
                </c:pt>
                <c:pt idx="6">
                  <c:v>88.821002964127999</c:v>
                </c:pt>
                <c:pt idx="7">
                  <c:v>85.372935696570082</c:v>
                </c:pt>
                <c:pt idx="8">
                  <c:v>87.593007077611759</c:v>
                </c:pt>
                <c:pt idx="9">
                  <c:v>85.584659125279785</c:v>
                </c:pt>
                <c:pt idx="10">
                  <c:v>87.943863045187825</c:v>
                </c:pt>
                <c:pt idx="11">
                  <c:v>85.602806847740609</c:v>
                </c:pt>
                <c:pt idx="12">
                  <c:v>87.943863045187825</c:v>
                </c:pt>
                <c:pt idx="13">
                  <c:v>86.425503599298295</c:v>
                </c:pt>
                <c:pt idx="14">
                  <c:v>90.847498638920825</c:v>
                </c:pt>
                <c:pt idx="15">
                  <c:v>90.587381283648909</c:v>
                </c:pt>
                <c:pt idx="16">
                  <c:v>94.07174399612849</c:v>
                </c:pt>
                <c:pt idx="17">
                  <c:v>91.34353638618353</c:v>
                </c:pt>
                <c:pt idx="18">
                  <c:v>95.342084568386667</c:v>
                </c:pt>
                <c:pt idx="19">
                  <c:v>92.680418607464759</c:v>
                </c:pt>
                <c:pt idx="20">
                  <c:v>97.017724275603413</c:v>
                </c:pt>
                <c:pt idx="21">
                  <c:v>92.813501905510847</c:v>
                </c:pt>
                <c:pt idx="22">
                  <c:v>95.571955719557195</c:v>
                </c:pt>
                <c:pt idx="23">
                  <c:v>93.267194967031642</c:v>
                </c:pt>
                <c:pt idx="24">
                  <c:v>95.063819490653927</c:v>
                </c:pt>
              </c:numCache>
            </c:numRef>
          </c:val>
          <c:smooth val="0"/>
          <c:extLst>
            <c:ext xmlns:c16="http://schemas.microsoft.com/office/drawing/2014/chart" uri="{C3380CC4-5D6E-409C-BE32-E72D297353CC}">
              <c16:uniqueId val="{00000001-5BDE-4887-A378-4CDCDDB8F0D6}"/>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105.71348419674584</c:v>
                </c:pt>
                <c:pt idx="2">
                  <c:v>106.97587432204976</c:v>
                </c:pt>
                <c:pt idx="3">
                  <c:v>102.73985412380775</c:v>
                </c:pt>
                <c:pt idx="4">
                  <c:v>98.101739293061527</c:v>
                </c:pt>
                <c:pt idx="5">
                  <c:v>100.15896764540864</c:v>
                </c:pt>
                <c:pt idx="6">
                  <c:v>99.242565924817654</c:v>
                </c:pt>
                <c:pt idx="7">
                  <c:v>97.802506078174673</c:v>
                </c:pt>
                <c:pt idx="8">
                  <c:v>101.047316252104</c:v>
                </c:pt>
                <c:pt idx="9">
                  <c:v>103.49728819899009</c:v>
                </c:pt>
                <c:pt idx="10">
                  <c:v>104.49784926126799</c:v>
                </c:pt>
                <c:pt idx="11">
                  <c:v>103.21675706003366</c:v>
                </c:pt>
                <c:pt idx="12">
                  <c:v>104.64746586871144</c:v>
                </c:pt>
                <c:pt idx="13">
                  <c:v>106.63923695530204</c:v>
                </c:pt>
                <c:pt idx="14">
                  <c:v>109.82794090144006</c:v>
                </c:pt>
                <c:pt idx="15">
                  <c:v>110.36095006545727</c:v>
                </c:pt>
                <c:pt idx="16">
                  <c:v>111.94127548157846</c:v>
                </c:pt>
                <c:pt idx="17">
                  <c:v>115.44791471853375</c:v>
                </c:pt>
                <c:pt idx="18">
                  <c:v>115.50402094632504</c:v>
                </c:pt>
                <c:pt idx="19">
                  <c:v>113.25977183467364</c:v>
                </c:pt>
                <c:pt idx="20">
                  <c:v>115.92481765475968</c:v>
                </c:pt>
                <c:pt idx="21">
                  <c:v>119.43145689171497</c:v>
                </c:pt>
                <c:pt idx="22">
                  <c:v>119.64653076491491</c:v>
                </c:pt>
                <c:pt idx="23">
                  <c:v>115.18608565550777</c:v>
                </c:pt>
                <c:pt idx="24">
                  <c:v>115.74714793342061</c:v>
                </c:pt>
              </c:numCache>
            </c:numRef>
          </c:val>
          <c:smooth val="0"/>
          <c:extLst>
            <c:ext xmlns:c16="http://schemas.microsoft.com/office/drawing/2014/chart" uri="{C3380CC4-5D6E-409C-BE32-E72D297353CC}">
              <c16:uniqueId val="{00000002-5BDE-4887-A378-4CDCDDB8F0D6}"/>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5BDE-4887-A378-4CDCDDB8F0D6}"/>
                </c:ext>
              </c:extLst>
            </c:dLbl>
            <c:dLbl>
              <c:idx val="1"/>
              <c:delete val="1"/>
              <c:extLst>
                <c:ext xmlns:c15="http://schemas.microsoft.com/office/drawing/2012/chart" uri="{CE6537A1-D6FC-4f65-9D91-7224C49458BB}"/>
                <c:ext xmlns:c16="http://schemas.microsoft.com/office/drawing/2014/chart" uri="{C3380CC4-5D6E-409C-BE32-E72D297353CC}">
                  <c16:uniqueId val="{00000004-5BDE-4887-A378-4CDCDDB8F0D6}"/>
                </c:ext>
              </c:extLst>
            </c:dLbl>
            <c:dLbl>
              <c:idx val="2"/>
              <c:delete val="1"/>
              <c:extLst>
                <c:ext xmlns:c15="http://schemas.microsoft.com/office/drawing/2012/chart" uri="{CE6537A1-D6FC-4f65-9D91-7224C49458BB}"/>
                <c:ext xmlns:c16="http://schemas.microsoft.com/office/drawing/2014/chart" uri="{C3380CC4-5D6E-409C-BE32-E72D297353CC}">
                  <c16:uniqueId val="{00000005-5BDE-4887-A378-4CDCDDB8F0D6}"/>
                </c:ext>
              </c:extLst>
            </c:dLbl>
            <c:dLbl>
              <c:idx val="3"/>
              <c:delete val="1"/>
              <c:extLst>
                <c:ext xmlns:c15="http://schemas.microsoft.com/office/drawing/2012/chart" uri="{CE6537A1-D6FC-4f65-9D91-7224C49458BB}"/>
                <c:ext xmlns:c16="http://schemas.microsoft.com/office/drawing/2014/chart" uri="{C3380CC4-5D6E-409C-BE32-E72D297353CC}">
                  <c16:uniqueId val="{00000006-5BDE-4887-A378-4CDCDDB8F0D6}"/>
                </c:ext>
              </c:extLst>
            </c:dLbl>
            <c:dLbl>
              <c:idx val="4"/>
              <c:delete val="1"/>
              <c:extLst>
                <c:ext xmlns:c15="http://schemas.microsoft.com/office/drawing/2012/chart" uri="{CE6537A1-D6FC-4f65-9D91-7224C49458BB}"/>
                <c:ext xmlns:c16="http://schemas.microsoft.com/office/drawing/2014/chart" uri="{C3380CC4-5D6E-409C-BE32-E72D297353CC}">
                  <c16:uniqueId val="{00000007-5BDE-4887-A378-4CDCDDB8F0D6}"/>
                </c:ext>
              </c:extLst>
            </c:dLbl>
            <c:dLbl>
              <c:idx val="5"/>
              <c:delete val="1"/>
              <c:extLst>
                <c:ext xmlns:c15="http://schemas.microsoft.com/office/drawing/2012/chart" uri="{CE6537A1-D6FC-4f65-9D91-7224C49458BB}"/>
                <c:ext xmlns:c16="http://schemas.microsoft.com/office/drawing/2014/chart" uri="{C3380CC4-5D6E-409C-BE32-E72D297353CC}">
                  <c16:uniqueId val="{00000008-5BDE-4887-A378-4CDCDDB8F0D6}"/>
                </c:ext>
              </c:extLst>
            </c:dLbl>
            <c:dLbl>
              <c:idx val="6"/>
              <c:delete val="1"/>
              <c:extLst>
                <c:ext xmlns:c15="http://schemas.microsoft.com/office/drawing/2012/chart" uri="{CE6537A1-D6FC-4f65-9D91-7224C49458BB}"/>
                <c:ext xmlns:c16="http://schemas.microsoft.com/office/drawing/2014/chart" uri="{C3380CC4-5D6E-409C-BE32-E72D297353CC}">
                  <c16:uniqueId val="{00000009-5BDE-4887-A378-4CDCDDB8F0D6}"/>
                </c:ext>
              </c:extLst>
            </c:dLbl>
            <c:dLbl>
              <c:idx val="7"/>
              <c:delete val="1"/>
              <c:extLst>
                <c:ext xmlns:c15="http://schemas.microsoft.com/office/drawing/2012/chart" uri="{CE6537A1-D6FC-4f65-9D91-7224C49458BB}"/>
                <c:ext xmlns:c16="http://schemas.microsoft.com/office/drawing/2014/chart" uri="{C3380CC4-5D6E-409C-BE32-E72D297353CC}">
                  <c16:uniqueId val="{0000000A-5BDE-4887-A378-4CDCDDB8F0D6}"/>
                </c:ext>
              </c:extLst>
            </c:dLbl>
            <c:dLbl>
              <c:idx val="8"/>
              <c:delete val="1"/>
              <c:extLst>
                <c:ext xmlns:c15="http://schemas.microsoft.com/office/drawing/2012/chart" uri="{CE6537A1-D6FC-4f65-9D91-7224C49458BB}"/>
                <c:ext xmlns:c16="http://schemas.microsoft.com/office/drawing/2014/chart" uri="{C3380CC4-5D6E-409C-BE32-E72D297353CC}">
                  <c16:uniqueId val="{0000000B-5BDE-4887-A378-4CDCDDB8F0D6}"/>
                </c:ext>
              </c:extLst>
            </c:dLbl>
            <c:dLbl>
              <c:idx val="9"/>
              <c:delete val="1"/>
              <c:extLst>
                <c:ext xmlns:c15="http://schemas.microsoft.com/office/drawing/2012/chart" uri="{CE6537A1-D6FC-4f65-9D91-7224C49458BB}"/>
                <c:ext xmlns:c16="http://schemas.microsoft.com/office/drawing/2014/chart" uri="{C3380CC4-5D6E-409C-BE32-E72D297353CC}">
                  <c16:uniqueId val="{0000000C-5BDE-4887-A378-4CDCDDB8F0D6}"/>
                </c:ext>
              </c:extLst>
            </c:dLbl>
            <c:dLbl>
              <c:idx val="10"/>
              <c:delete val="1"/>
              <c:extLst>
                <c:ext xmlns:c15="http://schemas.microsoft.com/office/drawing/2012/chart" uri="{CE6537A1-D6FC-4f65-9D91-7224C49458BB}"/>
                <c:ext xmlns:c16="http://schemas.microsoft.com/office/drawing/2014/chart" uri="{C3380CC4-5D6E-409C-BE32-E72D297353CC}">
                  <c16:uniqueId val="{0000000D-5BDE-4887-A378-4CDCDDB8F0D6}"/>
                </c:ext>
              </c:extLst>
            </c:dLbl>
            <c:dLbl>
              <c:idx val="11"/>
              <c:delete val="1"/>
              <c:extLst>
                <c:ext xmlns:c15="http://schemas.microsoft.com/office/drawing/2012/chart" uri="{CE6537A1-D6FC-4f65-9D91-7224C49458BB}"/>
                <c:ext xmlns:c16="http://schemas.microsoft.com/office/drawing/2014/chart" uri="{C3380CC4-5D6E-409C-BE32-E72D297353CC}">
                  <c16:uniqueId val="{0000000E-5BDE-4887-A378-4CDCDDB8F0D6}"/>
                </c:ext>
              </c:extLst>
            </c:dLbl>
            <c:dLbl>
              <c:idx val="12"/>
              <c:delete val="1"/>
              <c:extLst>
                <c:ext xmlns:c15="http://schemas.microsoft.com/office/drawing/2012/chart" uri="{CE6537A1-D6FC-4f65-9D91-7224C49458BB}"/>
                <c:ext xmlns:c16="http://schemas.microsoft.com/office/drawing/2014/chart" uri="{C3380CC4-5D6E-409C-BE32-E72D297353CC}">
                  <c16:uniqueId val="{0000000F-5BDE-4887-A378-4CDCDDB8F0D6}"/>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BDE-4887-A378-4CDCDDB8F0D6}"/>
                </c:ext>
              </c:extLst>
            </c:dLbl>
            <c:dLbl>
              <c:idx val="14"/>
              <c:delete val="1"/>
              <c:extLst>
                <c:ext xmlns:c15="http://schemas.microsoft.com/office/drawing/2012/chart" uri="{CE6537A1-D6FC-4f65-9D91-7224C49458BB}"/>
                <c:ext xmlns:c16="http://schemas.microsoft.com/office/drawing/2014/chart" uri="{C3380CC4-5D6E-409C-BE32-E72D297353CC}">
                  <c16:uniqueId val="{00000011-5BDE-4887-A378-4CDCDDB8F0D6}"/>
                </c:ext>
              </c:extLst>
            </c:dLbl>
            <c:dLbl>
              <c:idx val="15"/>
              <c:delete val="1"/>
              <c:extLst>
                <c:ext xmlns:c15="http://schemas.microsoft.com/office/drawing/2012/chart" uri="{CE6537A1-D6FC-4f65-9D91-7224C49458BB}"/>
                <c:ext xmlns:c16="http://schemas.microsoft.com/office/drawing/2014/chart" uri="{C3380CC4-5D6E-409C-BE32-E72D297353CC}">
                  <c16:uniqueId val="{00000012-5BDE-4887-A378-4CDCDDB8F0D6}"/>
                </c:ext>
              </c:extLst>
            </c:dLbl>
            <c:dLbl>
              <c:idx val="16"/>
              <c:delete val="1"/>
              <c:extLst>
                <c:ext xmlns:c15="http://schemas.microsoft.com/office/drawing/2012/chart" uri="{CE6537A1-D6FC-4f65-9D91-7224C49458BB}"/>
                <c:ext xmlns:c16="http://schemas.microsoft.com/office/drawing/2014/chart" uri="{C3380CC4-5D6E-409C-BE32-E72D297353CC}">
                  <c16:uniqueId val="{00000013-5BDE-4887-A378-4CDCDDB8F0D6}"/>
                </c:ext>
              </c:extLst>
            </c:dLbl>
            <c:dLbl>
              <c:idx val="17"/>
              <c:delete val="1"/>
              <c:extLst>
                <c:ext xmlns:c15="http://schemas.microsoft.com/office/drawing/2012/chart" uri="{CE6537A1-D6FC-4f65-9D91-7224C49458BB}"/>
                <c:ext xmlns:c16="http://schemas.microsoft.com/office/drawing/2014/chart" uri="{C3380CC4-5D6E-409C-BE32-E72D297353CC}">
                  <c16:uniqueId val="{00000014-5BDE-4887-A378-4CDCDDB8F0D6}"/>
                </c:ext>
              </c:extLst>
            </c:dLbl>
            <c:dLbl>
              <c:idx val="18"/>
              <c:delete val="1"/>
              <c:extLst>
                <c:ext xmlns:c15="http://schemas.microsoft.com/office/drawing/2012/chart" uri="{CE6537A1-D6FC-4f65-9D91-7224C49458BB}"/>
                <c:ext xmlns:c16="http://schemas.microsoft.com/office/drawing/2014/chart" uri="{C3380CC4-5D6E-409C-BE32-E72D297353CC}">
                  <c16:uniqueId val="{00000015-5BDE-4887-A378-4CDCDDB8F0D6}"/>
                </c:ext>
              </c:extLst>
            </c:dLbl>
            <c:dLbl>
              <c:idx val="19"/>
              <c:delete val="1"/>
              <c:extLst>
                <c:ext xmlns:c15="http://schemas.microsoft.com/office/drawing/2012/chart" uri="{CE6537A1-D6FC-4f65-9D91-7224C49458BB}"/>
                <c:ext xmlns:c16="http://schemas.microsoft.com/office/drawing/2014/chart" uri="{C3380CC4-5D6E-409C-BE32-E72D297353CC}">
                  <c16:uniqueId val="{00000016-5BDE-4887-A378-4CDCDDB8F0D6}"/>
                </c:ext>
              </c:extLst>
            </c:dLbl>
            <c:dLbl>
              <c:idx val="20"/>
              <c:delete val="1"/>
              <c:extLst>
                <c:ext xmlns:c15="http://schemas.microsoft.com/office/drawing/2012/chart" uri="{CE6537A1-D6FC-4f65-9D91-7224C49458BB}"/>
                <c:ext xmlns:c16="http://schemas.microsoft.com/office/drawing/2014/chart" uri="{C3380CC4-5D6E-409C-BE32-E72D297353CC}">
                  <c16:uniqueId val="{00000017-5BDE-4887-A378-4CDCDDB8F0D6}"/>
                </c:ext>
              </c:extLst>
            </c:dLbl>
            <c:dLbl>
              <c:idx val="21"/>
              <c:delete val="1"/>
              <c:extLst>
                <c:ext xmlns:c15="http://schemas.microsoft.com/office/drawing/2012/chart" uri="{CE6537A1-D6FC-4f65-9D91-7224C49458BB}"/>
                <c:ext xmlns:c16="http://schemas.microsoft.com/office/drawing/2014/chart" uri="{C3380CC4-5D6E-409C-BE32-E72D297353CC}">
                  <c16:uniqueId val="{00000018-5BDE-4887-A378-4CDCDDB8F0D6}"/>
                </c:ext>
              </c:extLst>
            </c:dLbl>
            <c:dLbl>
              <c:idx val="22"/>
              <c:delete val="1"/>
              <c:extLst>
                <c:ext xmlns:c15="http://schemas.microsoft.com/office/drawing/2012/chart" uri="{CE6537A1-D6FC-4f65-9D91-7224C49458BB}"/>
                <c:ext xmlns:c16="http://schemas.microsoft.com/office/drawing/2014/chart" uri="{C3380CC4-5D6E-409C-BE32-E72D297353CC}">
                  <c16:uniqueId val="{00000019-5BDE-4887-A378-4CDCDDB8F0D6}"/>
                </c:ext>
              </c:extLst>
            </c:dLbl>
            <c:dLbl>
              <c:idx val="23"/>
              <c:delete val="1"/>
              <c:extLst>
                <c:ext xmlns:c15="http://schemas.microsoft.com/office/drawing/2012/chart" uri="{CE6537A1-D6FC-4f65-9D91-7224C49458BB}"/>
                <c:ext xmlns:c16="http://schemas.microsoft.com/office/drawing/2014/chart" uri="{C3380CC4-5D6E-409C-BE32-E72D297353CC}">
                  <c16:uniqueId val="{0000001A-5BDE-4887-A378-4CDCDDB8F0D6}"/>
                </c:ext>
              </c:extLst>
            </c:dLbl>
            <c:dLbl>
              <c:idx val="24"/>
              <c:delete val="1"/>
              <c:extLst>
                <c:ext xmlns:c15="http://schemas.microsoft.com/office/drawing/2012/chart" uri="{CE6537A1-D6FC-4f65-9D91-7224C49458BB}"/>
                <c:ext xmlns:c16="http://schemas.microsoft.com/office/drawing/2014/chart" uri="{C3380CC4-5D6E-409C-BE32-E72D297353CC}">
                  <c16:uniqueId val="{0000001B-5BDE-4887-A378-4CDCDDB8F0D6}"/>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2"/>
                <c:pt idx="1">
                  <c:v>Sep-19</c:v>
                </c:pt>
                <c:pt idx="5">
                  <c:v>Sep-20</c:v>
                </c:pt>
                <c:pt idx="9">
                  <c:v>Sep-21</c:v>
                </c:pt>
                <c:pt idx="13">
                  <c:v>Sep-22</c:v>
                </c:pt>
                <c:pt idx="17">
                  <c:v>Sep-23</c:v>
                </c:pt>
                <c:pt idx="21">
                  <c:v>Sep-24</c:v>
                </c:pt>
              </c:strCache>
            </c:strRef>
          </c:cat>
          <c:val>
            <c:numRef>
              <c:f>Daten_Diagramme!$B$52:$B$76</c:f>
              <c:numCache>
                <c:formatCode>#,##0</c:formatCode>
                <c:ptCount val="25"/>
                <c:pt idx="0">
                  <c:v>114810</c:v>
                </c:pt>
                <c:pt idx="1">
                  <c:v>116680</c:v>
                </c:pt>
                <c:pt idx="2">
                  <c:v>117244</c:v>
                </c:pt>
                <c:pt idx="3">
                  <c:v>116386</c:v>
                </c:pt>
                <c:pt idx="4">
                  <c:v>116057</c:v>
                </c:pt>
                <c:pt idx="5">
                  <c:v>118154</c:v>
                </c:pt>
                <c:pt idx="6">
                  <c:v>118282</c:v>
                </c:pt>
                <c:pt idx="7">
                  <c:v>118056</c:v>
                </c:pt>
                <c:pt idx="8">
                  <c:v>118766</c:v>
                </c:pt>
                <c:pt idx="9">
                  <c:v>119913</c:v>
                </c:pt>
                <c:pt idx="10">
                  <c:v>120977</c:v>
                </c:pt>
                <c:pt idx="11">
                  <c:v>120328</c:v>
                </c:pt>
                <c:pt idx="12">
                  <c:v>121103</c:v>
                </c:pt>
                <c:pt idx="13">
                  <c:v>123180</c:v>
                </c:pt>
                <c:pt idx="14">
                  <c:v>123364</c:v>
                </c:pt>
                <c:pt idx="15">
                  <c:v>123347</c:v>
                </c:pt>
                <c:pt idx="16">
                  <c:v>123682</c:v>
                </c:pt>
                <c:pt idx="17">
                  <c:v>125212</c:v>
                </c:pt>
                <c:pt idx="18">
                  <c:v>127119</c:v>
                </c:pt>
                <c:pt idx="19">
                  <c:v>126802</c:v>
                </c:pt>
                <c:pt idx="20">
                  <c:v>127755</c:v>
                </c:pt>
                <c:pt idx="21">
                  <c:v>128470</c:v>
                </c:pt>
                <c:pt idx="22">
                  <c:v>128866</c:v>
                </c:pt>
                <c:pt idx="23">
                  <c:v>128617</c:v>
                </c:pt>
                <c:pt idx="24">
                  <c:v>128398</c:v>
                </c:pt>
              </c:numCache>
            </c:numRef>
          </c:val>
          <c:smooth val="0"/>
          <c:extLst>
            <c:ext xmlns:c16="http://schemas.microsoft.com/office/drawing/2014/chart" uri="{C3380CC4-5D6E-409C-BE32-E72D297353CC}">
              <c16:uniqueId val="{0000001C-5BDE-4887-A378-4CDCDDB8F0D6}"/>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8</xdr:col>
      <xdr:colOff>561975</xdr:colOff>
      <xdr:row>58</xdr:row>
      <xdr:rowOff>152400</xdr:rowOff>
    </xdr:to>
    <xdr:pic>
      <xdr:nvPicPr>
        <xdr:cNvPr id="2" name="Grafik 18">
          <a:extLst>
            <a:ext uri="{FF2B5EF4-FFF2-40B4-BE49-F238E27FC236}">
              <a16:creationId xmlns:a16="http://schemas.microsoft.com/office/drawing/2014/main" id="{5E56DC9D-7B96-4A0A-8D57-4DC3D8A5323E}"/>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8</xdr:col>
      <xdr:colOff>555625</xdr:colOff>
      <xdr:row>14</xdr:row>
      <xdr:rowOff>88900</xdr:rowOff>
    </xdr:to>
    <xdr:pic>
      <xdr:nvPicPr>
        <xdr:cNvPr id="3" name="Bild 14">
          <a:extLst>
            <a:ext uri="{FF2B5EF4-FFF2-40B4-BE49-F238E27FC236}">
              <a16:creationId xmlns:a16="http://schemas.microsoft.com/office/drawing/2014/main" id="{714811AD-BD49-431F-92EC-7500F74FD25A}"/>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3</xdr:col>
      <xdr:colOff>253676</xdr:colOff>
      <xdr:row>58</xdr:row>
      <xdr:rowOff>99604</xdr:rowOff>
    </xdr:to>
    <xdr:pic>
      <xdr:nvPicPr>
        <xdr:cNvPr id="4" name="Bild 2">
          <a:extLst>
            <a:ext uri="{FF2B5EF4-FFF2-40B4-BE49-F238E27FC236}">
              <a16:creationId xmlns:a16="http://schemas.microsoft.com/office/drawing/2014/main" id="{0DFF2E15-4170-487A-81A7-5BD2C487D249}"/>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5AB5B088-8427-42E6-BA22-5EE394284678}"/>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16B3401A-585E-4C94-990B-84B6204CD03C}"/>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142B764C-2335-4422-B625-657CA7BADFC4}"/>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Mainz, kreisfreie Stadt (07315)</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49432A7F-C5C7-451A-AB37-515FC4DF4AF0}"/>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30. Juni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D34A7DF8-CE32-48E0-A7E7-06256942F53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6CBBD64A-8531-41E0-811D-956582193178}"/>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D0DFD134-C3B5-43B4-9BB4-3BB16FD954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F2BDF039-9474-47B3-9537-B29D3E23D4D8}"/>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DDE70FCA-FFB5-44A9-A6BD-0807881EB0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814ECE5E-917C-4E18-A965-3B88B2B927E8}"/>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7419020E-AED4-466C-8A52-952FB45790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9E54F3C8-9952-4DAD-B86E-BBF07BEC2321}"/>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2395FCF7-7C37-4A64-AAFD-8ACFA9DED4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410C7B17-0872-46AA-B0D8-A9368BB8DDF8}"/>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DA901E17-FE62-4433-8994-70745D6964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40844091-E0CC-4496-A883-F008C92DABCE}"/>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5F211E02-B80C-4D05-87C6-775EBDC342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B515CC06-8A3B-48AB-9EA5-130DE28E4357}"/>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C5A847CB-F460-4671-B26E-345D35DF9E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02D1DE01-7401-40FC-B969-5867CFD15E08}"/>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3291D7DF-85FB-4EF2-B799-4E657E70A1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E35F800D-59E3-44C8-91ED-A29E7F4C4154}"/>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B9449BC7-362D-4DBC-BB55-FE7020DCC6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943CA100-D2FC-49C5-BCDC-EBF552841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37B70D86-D115-4B40-8D56-9D0573826C52}"/>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454F9BDC-4A51-458C-94D4-C4B13A0408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C5114764-D1F3-4352-BA13-E4C3E98F42C4}"/>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9945B41A-DC5F-483E-BA0D-98C169E9479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96054189-10B9-42AF-9D9D-4E16FCD80602}"/>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72CEC6EE-50B2-4B0F-9156-BEE0F855E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D0D98BF2-E4D8-49D0-8506-6AFF3DCFB92C}"/>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A37D3E5F-8DEC-4403-A231-C17AC0100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C665260C-23FC-4DFC-B7C6-7806BA8A600C}"/>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4ED57C07-3731-47E4-84BF-DFC81A788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028A5103-732A-4269-9573-F15B513A22FC}"/>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8BB7B3AF-0969-48AC-9764-97012D583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895FC1B7-AC36-4F05-9D03-3EF7AEC18350}"/>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96A87CAD-779C-4D20-A229-83CC1B4A7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0</xdr:col>
      <xdr:colOff>123824</xdr:colOff>
      <xdr:row>15</xdr:row>
      <xdr:rowOff>38100</xdr:rowOff>
    </xdr:from>
    <xdr:to>
      <xdr:col>1</xdr:col>
      <xdr:colOff>3552825</xdr:colOff>
      <xdr:row>15</xdr:row>
      <xdr:rowOff>1438275</xdr:rowOff>
    </xdr:to>
    <xdr:pic>
      <xdr:nvPicPr>
        <xdr:cNvPr id="4" name="Grafik 3">
          <a:extLst>
            <a:ext uri="{FF2B5EF4-FFF2-40B4-BE49-F238E27FC236}">
              <a16:creationId xmlns:a16="http://schemas.microsoft.com/office/drawing/2014/main" id="{F71C18DC-4B59-4343-A37B-8425E397604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4" y="9039225"/>
          <a:ext cx="3571876" cy="1400175"/>
        </a:xfrm>
        <a:prstGeom prst="rect">
          <a:avLst/>
        </a:prstGeom>
        <a:noFill/>
        <a:ln>
          <a:noFill/>
        </a:ln>
      </xdr:spPr>
    </xdr:pic>
    <xdr:clientData/>
  </xdr:twoCellAnchor>
  <xdr:twoCellAnchor>
    <xdr:from>
      <xdr:col>1</xdr:col>
      <xdr:colOff>297180</xdr:colOff>
      <xdr:row>8</xdr:row>
      <xdr:rowOff>60960</xdr:rowOff>
    </xdr:from>
    <xdr:to>
      <xdr:col>1</xdr:col>
      <xdr:colOff>4069080</xdr:colOff>
      <xdr:row>10</xdr:row>
      <xdr:rowOff>632460</xdr:rowOff>
    </xdr:to>
    <xdr:grpSp>
      <xdr:nvGrpSpPr>
        <xdr:cNvPr id="5" name="Group 3">
          <a:extLst>
            <a:ext uri="{FF2B5EF4-FFF2-40B4-BE49-F238E27FC236}">
              <a16:creationId xmlns:a16="http://schemas.microsoft.com/office/drawing/2014/main" id="{668EBFC2-0B12-4A84-83AC-9BEF4B3CAF4D}"/>
            </a:ext>
          </a:extLst>
        </xdr:cNvPr>
        <xdr:cNvGrpSpPr>
          <a:grpSpLocks noChangeAspect="1"/>
        </xdr:cNvGrpSpPr>
      </xdr:nvGrpSpPr>
      <xdr:grpSpPr bwMode="auto">
        <a:xfrm>
          <a:off x="440055" y="3928110"/>
          <a:ext cx="3771900" cy="2314575"/>
          <a:chOff x="24" y="422"/>
          <a:chExt cx="495" cy="303"/>
        </a:xfrm>
      </xdr:grpSpPr>
      <xdr:sp macro="" textlink="">
        <xdr:nvSpPr>
          <xdr:cNvPr id="6" name="AutoShape 2">
            <a:extLst>
              <a:ext uri="{FF2B5EF4-FFF2-40B4-BE49-F238E27FC236}">
                <a16:creationId xmlns:a16="http://schemas.microsoft.com/office/drawing/2014/main" id="{9A722A24-D423-760D-5E03-CE6C4526E71E}"/>
              </a:ext>
            </a:extLst>
          </xdr:cNvPr>
          <xdr:cNvSpPr>
            <a:spLocks noChangeAspect="1" noChangeArrowheads="1" noTextEdit="1"/>
          </xdr:cNvSpPr>
        </xdr:nvSpPr>
        <xdr:spPr bwMode="auto">
          <a:xfrm>
            <a:off x="24" y="520"/>
            <a:ext cx="490" cy="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7" name="Rectangle 4">
            <a:extLst>
              <a:ext uri="{FF2B5EF4-FFF2-40B4-BE49-F238E27FC236}">
                <a16:creationId xmlns:a16="http://schemas.microsoft.com/office/drawing/2014/main" id="{95779B6E-E3C1-C873-3E0E-6510B7D34778}"/>
              </a:ext>
            </a:extLst>
          </xdr:cNvPr>
          <xdr:cNvSpPr>
            <a:spLocks noChangeArrowheads="1"/>
          </xdr:cNvSpPr>
        </xdr:nvSpPr>
        <xdr:spPr bwMode="auto">
          <a:xfrm>
            <a:off x="28" y="422"/>
            <a:ext cx="2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1" i="0" u="none" strike="noStrike" baseline="0">
                <a:solidFill>
                  <a:srgbClr val="000000"/>
                </a:solidFill>
                <a:latin typeface="Arial"/>
                <a:cs typeface="Arial"/>
              </a:rPr>
              <a:t>ab</a:t>
            </a:r>
          </a:p>
        </xdr:txBody>
      </xdr:sp>
      <xdr:sp macro="" textlink="">
        <xdr:nvSpPr>
          <xdr:cNvPr id="8" name="Rectangle 5">
            <a:extLst>
              <a:ext uri="{FF2B5EF4-FFF2-40B4-BE49-F238E27FC236}">
                <a16:creationId xmlns:a16="http://schemas.microsoft.com/office/drawing/2014/main" id="{CC802BCF-51D4-5443-2948-674499B7E2D8}"/>
              </a:ext>
            </a:extLst>
          </xdr:cNvPr>
          <xdr:cNvSpPr>
            <a:spLocks noChangeArrowheads="1"/>
          </xdr:cNvSpPr>
        </xdr:nvSpPr>
        <xdr:spPr bwMode="auto">
          <a:xfrm>
            <a:off x="131" y="422"/>
            <a:ext cx="2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1" i="0" u="none" strike="noStrike" baseline="0">
                <a:solidFill>
                  <a:srgbClr val="000000"/>
                </a:solidFill>
                <a:latin typeface="Arial"/>
                <a:cs typeface="Arial"/>
              </a:rPr>
              <a:t>bis</a:t>
            </a:r>
          </a:p>
        </xdr:txBody>
      </xdr:sp>
      <xdr:sp macro="" textlink="">
        <xdr:nvSpPr>
          <xdr:cNvPr id="9" name="Rectangle 6">
            <a:extLst>
              <a:ext uri="{FF2B5EF4-FFF2-40B4-BE49-F238E27FC236}">
                <a16:creationId xmlns:a16="http://schemas.microsoft.com/office/drawing/2014/main" id="{F31DFB52-0534-7191-D445-D637ACA53B4A}"/>
              </a:ext>
            </a:extLst>
          </xdr:cNvPr>
          <xdr:cNvSpPr>
            <a:spLocks noChangeArrowheads="1"/>
          </xdr:cNvSpPr>
        </xdr:nvSpPr>
        <xdr:spPr bwMode="auto">
          <a:xfrm>
            <a:off x="153" y="468"/>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31.12.2012</a:t>
            </a:r>
          </a:p>
        </xdr:txBody>
      </xdr:sp>
      <xdr:sp macro="" textlink="">
        <xdr:nvSpPr>
          <xdr:cNvPr id="10" name="Rectangle 7">
            <a:extLst>
              <a:ext uri="{FF2B5EF4-FFF2-40B4-BE49-F238E27FC236}">
                <a16:creationId xmlns:a16="http://schemas.microsoft.com/office/drawing/2014/main" id="{67FE9288-5C3A-8CBC-4464-B744571938BE}"/>
              </a:ext>
            </a:extLst>
          </xdr:cNvPr>
          <xdr:cNvSpPr>
            <a:spLocks noChangeArrowheads="1"/>
          </xdr:cNvSpPr>
        </xdr:nvSpPr>
        <xdr:spPr bwMode="auto">
          <a:xfrm>
            <a:off x="310" y="468"/>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400,01 €</a:t>
            </a:r>
          </a:p>
        </xdr:txBody>
      </xdr:sp>
      <xdr:sp macro="" textlink="">
        <xdr:nvSpPr>
          <xdr:cNvPr id="11" name="Rectangle 8">
            <a:extLst>
              <a:ext uri="{FF2B5EF4-FFF2-40B4-BE49-F238E27FC236}">
                <a16:creationId xmlns:a16="http://schemas.microsoft.com/office/drawing/2014/main" id="{83A4FEA1-B96D-75BA-A39A-18F2E06B126D}"/>
              </a:ext>
            </a:extLst>
          </xdr:cNvPr>
          <xdr:cNvSpPr>
            <a:spLocks noChangeArrowheads="1"/>
          </xdr:cNvSpPr>
        </xdr:nvSpPr>
        <xdr:spPr bwMode="auto">
          <a:xfrm>
            <a:off x="375" y="468"/>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12" name="Rectangle 9">
            <a:extLst>
              <a:ext uri="{FF2B5EF4-FFF2-40B4-BE49-F238E27FC236}">
                <a16:creationId xmlns:a16="http://schemas.microsoft.com/office/drawing/2014/main" id="{CA978B21-1505-896F-31C8-03219F60CA2F}"/>
              </a:ext>
            </a:extLst>
          </xdr:cNvPr>
          <xdr:cNvSpPr>
            <a:spLocks noChangeArrowheads="1"/>
          </xdr:cNvSpPr>
        </xdr:nvSpPr>
        <xdr:spPr bwMode="auto">
          <a:xfrm>
            <a:off x="452" y="468"/>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800,00 €</a:t>
            </a:r>
          </a:p>
        </xdr:txBody>
      </xdr:sp>
      <xdr:sp macro="" textlink="">
        <xdr:nvSpPr>
          <xdr:cNvPr id="13" name="Rectangle 10">
            <a:extLst>
              <a:ext uri="{FF2B5EF4-FFF2-40B4-BE49-F238E27FC236}">
                <a16:creationId xmlns:a16="http://schemas.microsoft.com/office/drawing/2014/main" id="{010FDFB1-EA5E-A38B-2CB4-B53DF5CFBEDE}"/>
              </a:ext>
            </a:extLst>
          </xdr:cNvPr>
          <xdr:cNvSpPr>
            <a:spLocks noChangeArrowheads="1"/>
          </xdr:cNvSpPr>
        </xdr:nvSpPr>
        <xdr:spPr bwMode="auto">
          <a:xfrm>
            <a:off x="50" y="491"/>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01.01.2013</a:t>
            </a:r>
          </a:p>
        </xdr:txBody>
      </xdr:sp>
      <xdr:sp macro="" textlink="">
        <xdr:nvSpPr>
          <xdr:cNvPr id="14" name="Rectangle 11">
            <a:extLst>
              <a:ext uri="{FF2B5EF4-FFF2-40B4-BE49-F238E27FC236}">
                <a16:creationId xmlns:a16="http://schemas.microsoft.com/office/drawing/2014/main" id="{944583E7-AFE4-F942-3079-56653105F2B0}"/>
              </a:ext>
            </a:extLst>
          </xdr:cNvPr>
          <xdr:cNvSpPr>
            <a:spLocks noChangeArrowheads="1"/>
          </xdr:cNvSpPr>
        </xdr:nvSpPr>
        <xdr:spPr bwMode="auto">
          <a:xfrm>
            <a:off x="153" y="491"/>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30.06.2019</a:t>
            </a:r>
          </a:p>
        </xdr:txBody>
      </xdr:sp>
      <xdr:sp macro="" textlink="">
        <xdr:nvSpPr>
          <xdr:cNvPr id="15" name="Rectangle 12">
            <a:extLst>
              <a:ext uri="{FF2B5EF4-FFF2-40B4-BE49-F238E27FC236}">
                <a16:creationId xmlns:a16="http://schemas.microsoft.com/office/drawing/2014/main" id="{6BAC8978-D0A8-CF2F-8C43-E03196ACB73A}"/>
              </a:ext>
            </a:extLst>
          </xdr:cNvPr>
          <xdr:cNvSpPr>
            <a:spLocks noChangeArrowheads="1"/>
          </xdr:cNvSpPr>
        </xdr:nvSpPr>
        <xdr:spPr bwMode="auto">
          <a:xfrm>
            <a:off x="310" y="491"/>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450,01 €</a:t>
            </a:r>
          </a:p>
        </xdr:txBody>
      </xdr:sp>
      <xdr:sp macro="" textlink="">
        <xdr:nvSpPr>
          <xdr:cNvPr id="16" name="Rectangle 13">
            <a:extLst>
              <a:ext uri="{FF2B5EF4-FFF2-40B4-BE49-F238E27FC236}">
                <a16:creationId xmlns:a16="http://schemas.microsoft.com/office/drawing/2014/main" id="{9D26DC74-0FB6-B841-CE09-F79A632F5566}"/>
              </a:ext>
            </a:extLst>
          </xdr:cNvPr>
          <xdr:cNvSpPr>
            <a:spLocks noChangeArrowheads="1"/>
          </xdr:cNvSpPr>
        </xdr:nvSpPr>
        <xdr:spPr bwMode="auto">
          <a:xfrm>
            <a:off x="375" y="491"/>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17" name="Rectangle 14">
            <a:extLst>
              <a:ext uri="{FF2B5EF4-FFF2-40B4-BE49-F238E27FC236}">
                <a16:creationId xmlns:a16="http://schemas.microsoft.com/office/drawing/2014/main" id="{E9832A4E-B2B6-6693-0DF1-A20B66487DD1}"/>
              </a:ext>
            </a:extLst>
          </xdr:cNvPr>
          <xdr:cNvSpPr>
            <a:spLocks noChangeArrowheads="1"/>
          </xdr:cNvSpPr>
        </xdr:nvSpPr>
        <xdr:spPr bwMode="auto">
          <a:xfrm>
            <a:off x="452" y="491"/>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850,00 €</a:t>
            </a:r>
          </a:p>
        </xdr:txBody>
      </xdr:sp>
      <xdr:sp macro="" textlink="">
        <xdr:nvSpPr>
          <xdr:cNvPr id="18" name="Rectangle 15">
            <a:extLst>
              <a:ext uri="{FF2B5EF4-FFF2-40B4-BE49-F238E27FC236}">
                <a16:creationId xmlns:a16="http://schemas.microsoft.com/office/drawing/2014/main" id="{073C9407-2D3D-F812-63F0-4244B6634E52}"/>
              </a:ext>
            </a:extLst>
          </xdr:cNvPr>
          <xdr:cNvSpPr>
            <a:spLocks noChangeArrowheads="1"/>
          </xdr:cNvSpPr>
        </xdr:nvSpPr>
        <xdr:spPr bwMode="auto">
          <a:xfrm>
            <a:off x="50" y="514"/>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01.07.2019</a:t>
            </a:r>
          </a:p>
        </xdr:txBody>
      </xdr:sp>
      <xdr:sp macro="" textlink="">
        <xdr:nvSpPr>
          <xdr:cNvPr id="19" name="Rectangle 16">
            <a:extLst>
              <a:ext uri="{FF2B5EF4-FFF2-40B4-BE49-F238E27FC236}">
                <a16:creationId xmlns:a16="http://schemas.microsoft.com/office/drawing/2014/main" id="{3EE39760-C280-5B4A-33BF-719A8A91C229}"/>
              </a:ext>
            </a:extLst>
          </xdr:cNvPr>
          <xdr:cNvSpPr>
            <a:spLocks noChangeArrowheads="1"/>
          </xdr:cNvSpPr>
        </xdr:nvSpPr>
        <xdr:spPr bwMode="auto">
          <a:xfrm>
            <a:off x="153" y="514"/>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30.09.2022</a:t>
            </a:r>
          </a:p>
        </xdr:txBody>
      </xdr:sp>
      <xdr:sp macro="" textlink="">
        <xdr:nvSpPr>
          <xdr:cNvPr id="20" name="Rectangle 17">
            <a:extLst>
              <a:ext uri="{FF2B5EF4-FFF2-40B4-BE49-F238E27FC236}">
                <a16:creationId xmlns:a16="http://schemas.microsoft.com/office/drawing/2014/main" id="{9CD48AC1-717B-CA9A-F1EA-1EE729FF128F}"/>
              </a:ext>
            </a:extLst>
          </xdr:cNvPr>
          <xdr:cNvSpPr>
            <a:spLocks noChangeArrowheads="1"/>
          </xdr:cNvSpPr>
        </xdr:nvSpPr>
        <xdr:spPr bwMode="auto">
          <a:xfrm>
            <a:off x="310" y="514"/>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450,01 €</a:t>
            </a:r>
          </a:p>
        </xdr:txBody>
      </xdr:sp>
      <xdr:sp macro="" textlink="">
        <xdr:nvSpPr>
          <xdr:cNvPr id="21" name="Rectangle 18">
            <a:extLst>
              <a:ext uri="{FF2B5EF4-FFF2-40B4-BE49-F238E27FC236}">
                <a16:creationId xmlns:a16="http://schemas.microsoft.com/office/drawing/2014/main" id="{C436C1A5-F593-DC89-0449-22225FEE7C73}"/>
              </a:ext>
            </a:extLst>
          </xdr:cNvPr>
          <xdr:cNvSpPr>
            <a:spLocks noChangeArrowheads="1"/>
          </xdr:cNvSpPr>
        </xdr:nvSpPr>
        <xdr:spPr bwMode="auto">
          <a:xfrm>
            <a:off x="375" y="514"/>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22" name="Rectangle 19">
            <a:extLst>
              <a:ext uri="{FF2B5EF4-FFF2-40B4-BE49-F238E27FC236}">
                <a16:creationId xmlns:a16="http://schemas.microsoft.com/office/drawing/2014/main" id="{18951288-1E7E-D159-2FFC-1ED958EADB9B}"/>
              </a:ext>
            </a:extLst>
          </xdr:cNvPr>
          <xdr:cNvSpPr>
            <a:spLocks noChangeArrowheads="1"/>
          </xdr:cNvSpPr>
        </xdr:nvSpPr>
        <xdr:spPr bwMode="auto">
          <a:xfrm>
            <a:off x="439" y="514"/>
            <a:ext cx="8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1.300,00 €</a:t>
            </a:r>
          </a:p>
        </xdr:txBody>
      </xdr:sp>
      <xdr:sp macro="" textlink="">
        <xdr:nvSpPr>
          <xdr:cNvPr id="23" name="Rectangle 20">
            <a:extLst>
              <a:ext uri="{FF2B5EF4-FFF2-40B4-BE49-F238E27FC236}">
                <a16:creationId xmlns:a16="http://schemas.microsoft.com/office/drawing/2014/main" id="{1280D4B2-831D-DF83-90D3-53ABBAD51B36}"/>
              </a:ext>
            </a:extLst>
          </xdr:cNvPr>
          <xdr:cNvSpPr>
            <a:spLocks noChangeArrowheads="1"/>
          </xdr:cNvSpPr>
        </xdr:nvSpPr>
        <xdr:spPr bwMode="auto">
          <a:xfrm>
            <a:off x="50" y="537"/>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01.10.2022</a:t>
            </a:r>
          </a:p>
        </xdr:txBody>
      </xdr:sp>
      <xdr:sp macro="" textlink="">
        <xdr:nvSpPr>
          <xdr:cNvPr id="24" name="Rectangle 21">
            <a:extLst>
              <a:ext uri="{FF2B5EF4-FFF2-40B4-BE49-F238E27FC236}">
                <a16:creationId xmlns:a16="http://schemas.microsoft.com/office/drawing/2014/main" id="{AD3257BA-79DF-74FD-AA74-AA2A862CD200}"/>
              </a:ext>
            </a:extLst>
          </xdr:cNvPr>
          <xdr:cNvSpPr>
            <a:spLocks noChangeArrowheads="1"/>
          </xdr:cNvSpPr>
        </xdr:nvSpPr>
        <xdr:spPr bwMode="auto">
          <a:xfrm>
            <a:off x="153" y="537"/>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31.12.2022</a:t>
            </a:r>
          </a:p>
        </xdr:txBody>
      </xdr:sp>
      <xdr:sp macro="" textlink="">
        <xdr:nvSpPr>
          <xdr:cNvPr id="25" name="Rectangle 22">
            <a:extLst>
              <a:ext uri="{FF2B5EF4-FFF2-40B4-BE49-F238E27FC236}">
                <a16:creationId xmlns:a16="http://schemas.microsoft.com/office/drawing/2014/main" id="{FDD4D26A-E912-53AC-EE9D-5F8C3D9EB61D}"/>
              </a:ext>
            </a:extLst>
          </xdr:cNvPr>
          <xdr:cNvSpPr>
            <a:spLocks noChangeArrowheads="1"/>
          </xdr:cNvSpPr>
        </xdr:nvSpPr>
        <xdr:spPr bwMode="auto">
          <a:xfrm>
            <a:off x="310" y="537"/>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520,01 €</a:t>
            </a:r>
          </a:p>
        </xdr:txBody>
      </xdr:sp>
      <xdr:sp macro="" textlink="">
        <xdr:nvSpPr>
          <xdr:cNvPr id="26" name="Rectangle 23">
            <a:extLst>
              <a:ext uri="{FF2B5EF4-FFF2-40B4-BE49-F238E27FC236}">
                <a16:creationId xmlns:a16="http://schemas.microsoft.com/office/drawing/2014/main" id="{0B04F5AB-2533-E8C6-32F8-65B8169CD753}"/>
              </a:ext>
            </a:extLst>
          </xdr:cNvPr>
          <xdr:cNvSpPr>
            <a:spLocks noChangeArrowheads="1"/>
          </xdr:cNvSpPr>
        </xdr:nvSpPr>
        <xdr:spPr bwMode="auto">
          <a:xfrm>
            <a:off x="375" y="537"/>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27" name="Rectangle 24">
            <a:extLst>
              <a:ext uri="{FF2B5EF4-FFF2-40B4-BE49-F238E27FC236}">
                <a16:creationId xmlns:a16="http://schemas.microsoft.com/office/drawing/2014/main" id="{9EF17FF7-6486-FB06-B5F6-09C6849AD846}"/>
              </a:ext>
            </a:extLst>
          </xdr:cNvPr>
          <xdr:cNvSpPr>
            <a:spLocks noChangeArrowheads="1"/>
          </xdr:cNvSpPr>
        </xdr:nvSpPr>
        <xdr:spPr bwMode="auto">
          <a:xfrm>
            <a:off x="439" y="537"/>
            <a:ext cx="8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1.600,00 €</a:t>
            </a:r>
          </a:p>
        </xdr:txBody>
      </xdr:sp>
      <xdr:sp macro="" textlink="">
        <xdr:nvSpPr>
          <xdr:cNvPr id="28" name="Rectangle 25">
            <a:extLst>
              <a:ext uri="{FF2B5EF4-FFF2-40B4-BE49-F238E27FC236}">
                <a16:creationId xmlns:a16="http://schemas.microsoft.com/office/drawing/2014/main" id="{C9BAF786-2AB2-313D-5601-C2ED6A63F6FD}"/>
              </a:ext>
            </a:extLst>
          </xdr:cNvPr>
          <xdr:cNvSpPr>
            <a:spLocks noChangeArrowheads="1"/>
          </xdr:cNvSpPr>
        </xdr:nvSpPr>
        <xdr:spPr bwMode="auto">
          <a:xfrm>
            <a:off x="50" y="560"/>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01.01.2023</a:t>
            </a:r>
          </a:p>
        </xdr:txBody>
      </xdr:sp>
      <xdr:sp macro="" textlink="">
        <xdr:nvSpPr>
          <xdr:cNvPr id="29" name="Rectangle 26">
            <a:extLst>
              <a:ext uri="{FF2B5EF4-FFF2-40B4-BE49-F238E27FC236}">
                <a16:creationId xmlns:a16="http://schemas.microsoft.com/office/drawing/2014/main" id="{986AA6CB-41A5-AFC7-46F7-0F204B338FAE}"/>
              </a:ext>
            </a:extLst>
          </xdr:cNvPr>
          <xdr:cNvSpPr>
            <a:spLocks noChangeArrowheads="1"/>
          </xdr:cNvSpPr>
        </xdr:nvSpPr>
        <xdr:spPr bwMode="auto">
          <a:xfrm>
            <a:off x="153" y="560"/>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31.12.2023</a:t>
            </a:r>
          </a:p>
        </xdr:txBody>
      </xdr:sp>
      <xdr:sp macro="" textlink="">
        <xdr:nvSpPr>
          <xdr:cNvPr id="30" name="Rectangle 27">
            <a:extLst>
              <a:ext uri="{FF2B5EF4-FFF2-40B4-BE49-F238E27FC236}">
                <a16:creationId xmlns:a16="http://schemas.microsoft.com/office/drawing/2014/main" id="{D35CE982-D0DF-E624-95F5-CE8D5C7C0C31}"/>
              </a:ext>
            </a:extLst>
          </xdr:cNvPr>
          <xdr:cNvSpPr>
            <a:spLocks noChangeArrowheads="1"/>
          </xdr:cNvSpPr>
        </xdr:nvSpPr>
        <xdr:spPr bwMode="auto">
          <a:xfrm>
            <a:off x="310" y="560"/>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520,01 €</a:t>
            </a:r>
          </a:p>
        </xdr:txBody>
      </xdr:sp>
      <xdr:sp macro="" textlink="">
        <xdr:nvSpPr>
          <xdr:cNvPr id="31" name="Rectangle 28">
            <a:extLst>
              <a:ext uri="{FF2B5EF4-FFF2-40B4-BE49-F238E27FC236}">
                <a16:creationId xmlns:a16="http://schemas.microsoft.com/office/drawing/2014/main" id="{2361FF3C-87E1-0518-AFAC-F93FB1C16369}"/>
              </a:ext>
            </a:extLst>
          </xdr:cNvPr>
          <xdr:cNvSpPr>
            <a:spLocks noChangeArrowheads="1"/>
          </xdr:cNvSpPr>
        </xdr:nvSpPr>
        <xdr:spPr bwMode="auto">
          <a:xfrm>
            <a:off x="375" y="560"/>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32" name="Rectangle 29">
            <a:extLst>
              <a:ext uri="{FF2B5EF4-FFF2-40B4-BE49-F238E27FC236}">
                <a16:creationId xmlns:a16="http://schemas.microsoft.com/office/drawing/2014/main" id="{08BF4EA3-0E99-EBF7-9460-69F8E108AD02}"/>
              </a:ext>
            </a:extLst>
          </xdr:cNvPr>
          <xdr:cNvSpPr>
            <a:spLocks noChangeArrowheads="1"/>
          </xdr:cNvSpPr>
        </xdr:nvSpPr>
        <xdr:spPr bwMode="auto">
          <a:xfrm>
            <a:off x="439" y="560"/>
            <a:ext cx="8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2.000,00 €</a:t>
            </a:r>
          </a:p>
        </xdr:txBody>
      </xdr:sp>
      <xdr:sp macro="" textlink="">
        <xdr:nvSpPr>
          <xdr:cNvPr id="33" name="Rectangle 30">
            <a:extLst>
              <a:ext uri="{FF2B5EF4-FFF2-40B4-BE49-F238E27FC236}">
                <a16:creationId xmlns:a16="http://schemas.microsoft.com/office/drawing/2014/main" id="{48792C91-9A9E-24E0-7DD3-B9BC87E8466D}"/>
              </a:ext>
            </a:extLst>
          </xdr:cNvPr>
          <xdr:cNvSpPr>
            <a:spLocks noChangeArrowheads="1"/>
          </xdr:cNvSpPr>
        </xdr:nvSpPr>
        <xdr:spPr bwMode="auto">
          <a:xfrm>
            <a:off x="50" y="583"/>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01.01.2024</a:t>
            </a:r>
          </a:p>
        </xdr:txBody>
      </xdr:sp>
      <xdr:sp macro="" textlink="">
        <xdr:nvSpPr>
          <xdr:cNvPr id="34" name="Rectangle 31">
            <a:extLst>
              <a:ext uri="{FF2B5EF4-FFF2-40B4-BE49-F238E27FC236}">
                <a16:creationId xmlns:a16="http://schemas.microsoft.com/office/drawing/2014/main" id="{23823B1D-28D3-1179-3DE8-9CD8FFBC1B4D}"/>
              </a:ext>
            </a:extLst>
          </xdr:cNvPr>
          <xdr:cNvSpPr>
            <a:spLocks noChangeArrowheads="1"/>
          </xdr:cNvSpPr>
        </xdr:nvSpPr>
        <xdr:spPr bwMode="auto">
          <a:xfrm>
            <a:off x="153" y="583"/>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31.12.2024</a:t>
            </a:r>
          </a:p>
        </xdr:txBody>
      </xdr:sp>
      <xdr:sp macro="" textlink="">
        <xdr:nvSpPr>
          <xdr:cNvPr id="35" name="Rectangle 32">
            <a:extLst>
              <a:ext uri="{FF2B5EF4-FFF2-40B4-BE49-F238E27FC236}">
                <a16:creationId xmlns:a16="http://schemas.microsoft.com/office/drawing/2014/main" id="{B538C2D3-88E2-4D4D-04CC-6CE00ACC3E1E}"/>
              </a:ext>
            </a:extLst>
          </xdr:cNvPr>
          <xdr:cNvSpPr>
            <a:spLocks noChangeArrowheads="1"/>
          </xdr:cNvSpPr>
        </xdr:nvSpPr>
        <xdr:spPr bwMode="auto">
          <a:xfrm>
            <a:off x="310" y="583"/>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538,01 €</a:t>
            </a:r>
          </a:p>
        </xdr:txBody>
      </xdr:sp>
      <xdr:sp macro="" textlink="">
        <xdr:nvSpPr>
          <xdr:cNvPr id="36" name="Rectangle 33">
            <a:extLst>
              <a:ext uri="{FF2B5EF4-FFF2-40B4-BE49-F238E27FC236}">
                <a16:creationId xmlns:a16="http://schemas.microsoft.com/office/drawing/2014/main" id="{ABAC4B26-D597-AE7F-12B8-B95407F79180}"/>
              </a:ext>
            </a:extLst>
          </xdr:cNvPr>
          <xdr:cNvSpPr>
            <a:spLocks noChangeArrowheads="1"/>
          </xdr:cNvSpPr>
        </xdr:nvSpPr>
        <xdr:spPr bwMode="auto">
          <a:xfrm>
            <a:off x="375" y="583"/>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37" name="Rectangle 34">
            <a:extLst>
              <a:ext uri="{FF2B5EF4-FFF2-40B4-BE49-F238E27FC236}">
                <a16:creationId xmlns:a16="http://schemas.microsoft.com/office/drawing/2014/main" id="{25CE91D6-6E42-A46A-80AE-6310D7BA6CBC}"/>
              </a:ext>
            </a:extLst>
          </xdr:cNvPr>
          <xdr:cNvSpPr>
            <a:spLocks noChangeArrowheads="1"/>
          </xdr:cNvSpPr>
        </xdr:nvSpPr>
        <xdr:spPr bwMode="auto">
          <a:xfrm>
            <a:off x="439" y="583"/>
            <a:ext cx="8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2.000,00 €</a:t>
            </a:r>
          </a:p>
        </xdr:txBody>
      </xdr:sp>
      <xdr:sp macro="" textlink="">
        <xdr:nvSpPr>
          <xdr:cNvPr id="38" name="Rectangle 35">
            <a:extLst>
              <a:ext uri="{FF2B5EF4-FFF2-40B4-BE49-F238E27FC236}">
                <a16:creationId xmlns:a16="http://schemas.microsoft.com/office/drawing/2014/main" id="{833200E9-A1CE-F746-60B0-4D67E14355BB}"/>
              </a:ext>
            </a:extLst>
          </xdr:cNvPr>
          <xdr:cNvSpPr>
            <a:spLocks noChangeArrowheads="1"/>
          </xdr:cNvSpPr>
        </xdr:nvSpPr>
        <xdr:spPr bwMode="auto">
          <a:xfrm>
            <a:off x="50" y="606"/>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01.01.2025</a:t>
            </a:r>
          </a:p>
        </xdr:txBody>
      </xdr:sp>
      <xdr:sp macro="" textlink="">
        <xdr:nvSpPr>
          <xdr:cNvPr id="39" name="Rectangle 36">
            <a:extLst>
              <a:ext uri="{FF2B5EF4-FFF2-40B4-BE49-F238E27FC236}">
                <a16:creationId xmlns:a16="http://schemas.microsoft.com/office/drawing/2014/main" id="{3F1E5559-5816-D1D4-D085-82D1110FBBF8}"/>
              </a:ext>
            </a:extLst>
          </xdr:cNvPr>
          <xdr:cNvSpPr>
            <a:spLocks noChangeArrowheads="1"/>
          </xdr:cNvSpPr>
        </xdr:nvSpPr>
        <xdr:spPr bwMode="auto">
          <a:xfrm>
            <a:off x="310" y="606"/>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556,01 €</a:t>
            </a:r>
          </a:p>
        </xdr:txBody>
      </xdr:sp>
      <xdr:sp macro="" textlink="">
        <xdr:nvSpPr>
          <xdr:cNvPr id="40" name="Rectangle 37">
            <a:extLst>
              <a:ext uri="{FF2B5EF4-FFF2-40B4-BE49-F238E27FC236}">
                <a16:creationId xmlns:a16="http://schemas.microsoft.com/office/drawing/2014/main" id="{0FD7B4E4-F002-754B-5E40-BB623946B2E2}"/>
              </a:ext>
            </a:extLst>
          </xdr:cNvPr>
          <xdr:cNvSpPr>
            <a:spLocks noChangeArrowheads="1"/>
          </xdr:cNvSpPr>
        </xdr:nvSpPr>
        <xdr:spPr bwMode="auto">
          <a:xfrm>
            <a:off x="375" y="606"/>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41" name="Rectangle 38">
            <a:extLst>
              <a:ext uri="{FF2B5EF4-FFF2-40B4-BE49-F238E27FC236}">
                <a16:creationId xmlns:a16="http://schemas.microsoft.com/office/drawing/2014/main" id="{623AB31F-50E6-09D5-79BB-D3109FC55873}"/>
              </a:ext>
            </a:extLst>
          </xdr:cNvPr>
          <xdr:cNvSpPr>
            <a:spLocks noChangeArrowheads="1"/>
          </xdr:cNvSpPr>
        </xdr:nvSpPr>
        <xdr:spPr bwMode="auto">
          <a:xfrm>
            <a:off x="439" y="606"/>
            <a:ext cx="8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2.000,00 €</a:t>
            </a:r>
          </a:p>
        </xdr:txBody>
      </xdr:sp>
      <xdr:sp macro="" textlink="">
        <xdr:nvSpPr>
          <xdr:cNvPr id="42" name="Rectangle 39">
            <a:extLst>
              <a:ext uri="{FF2B5EF4-FFF2-40B4-BE49-F238E27FC236}">
                <a16:creationId xmlns:a16="http://schemas.microsoft.com/office/drawing/2014/main" id="{55926615-C586-A81C-5BB6-EFBC7ECDEDF8}"/>
              </a:ext>
            </a:extLst>
          </xdr:cNvPr>
          <xdr:cNvSpPr>
            <a:spLocks noChangeArrowheads="1"/>
          </xdr:cNvSpPr>
        </xdr:nvSpPr>
        <xdr:spPr bwMode="auto">
          <a:xfrm>
            <a:off x="281" y="422"/>
            <a:ext cx="22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1" i="0" u="none" strike="noStrike" baseline="0">
                <a:solidFill>
                  <a:srgbClr val="000000"/>
                </a:solidFill>
                <a:latin typeface="Arial"/>
                <a:cs typeface="Arial"/>
              </a:rPr>
              <a:t>Gleitzone/Übergangsbereich</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C84E8A02-1FF9-4149-8855-CDEBF5988B40}"/>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7F8BC0CE-037B-47C9-B2AE-747E10678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8B8FC3D2-0A29-4E26-A8F4-EA37DD2674F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70227B3A-3AC3-43E9-A7B3-E193FA933C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94208240-4256-43DD-AC6F-DC1CAC8BD4C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90FE3D7E-4CEF-49B7-9A78-0EA3B7127526}"/>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6B70B37F-5FEE-44FB-9761-EE647BB528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34137ED5-FE49-4C71-BFCD-543851A10C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D5BC53C0-90D0-4904-A5F0-1842228D27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59EABFB1-CCD9-4E28-9A8D-EA0147A572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AA91E3C3-0682-4E48-8209-DF198D2EA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03FBE18D-0596-4AD2-B0BD-FC0A98A0148D}"/>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D134D70C-ECDB-4F85-93F0-21ACA8F93F78}"/>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F64484F5-D176-45A4-AEBD-9C564E9C1B9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CAF8336A-59DF-4386-9463-30845FD3F6F3}"/>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EDC8B7C1-493C-486A-B4B3-C83F5A91A3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EB50A709-4065-4A28-B9A8-6E3296D3BBCD}"/>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33CF6F9E-A35F-4265-9445-A536C4AB0C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0DCE8863-5B67-4CB8-A972-B3C4E5586AB1}"/>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594C4112-9C4B-42BC-BC0A-5609A91541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8FC527F6-3083-4652-9269-9AD88A819E08}"/>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Suedwe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335D8-D2C7-490D-9918-12ACCB81C159}">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AC9FA-9638-46F6-AE7D-C9E526DA607C}">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3" customWidth="1"/>
    <col min="2" max="2" width="24"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6" customFormat="1" ht="36.75" customHeight="1" x14ac:dyDescent="0.2">
      <c r="A1" s="32"/>
      <c r="B1" s="33"/>
      <c r="C1" s="33"/>
      <c r="D1" s="33"/>
      <c r="E1" s="33"/>
      <c r="F1" s="33"/>
      <c r="G1" s="33"/>
      <c r="H1" s="33"/>
      <c r="I1" s="33"/>
      <c r="J1" s="34" t="s">
        <v>40</v>
      </c>
    </row>
    <row r="2" spans="1:16" customFormat="1" ht="11.25" customHeight="1" x14ac:dyDescent="0.2">
      <c r="A2" s="35"/>
      <c r="B2" s="36"/>
      <c r="C2" s="36"/>
      <c r="D2" s="36"/>
      <c r="E2" s="36"/>
      <c r="F2" s="36"/>
      <c r="G2" s="36"/>
      <c r="H2" s="36"/>
      <c r="I2" s="36"/>
      <c r="J2" s="36"/>
    </row>
    <row r="3" spans="1:16" s="39" customFormat="1" ht="20.100000000000001" customHeight="1" x14ac:dyDescent="0.2">
      <c r="A3" s="38" t="s">
        <v>325</v>
      </c>
      <c r="B3" s="38"/>
      <c r="C3" s="38"/>
      <c r="D3" s="38"/>
      <c r="E3" s="38"/>
      <c r="F3" s="38"/>
      <c r="G3" s="38"/>
      <c r="H3" s="38"/>
      <c r="I3" s="38"/>
      <c r="J3" s="38"/>
      <c r="K3"/>
      <c r="L3"/>
      <c r="M3"/>
      <c r="N3"/>
      <c r="O3"/>
      <c r="P3"/>
    </row>
    <row r="4" spans="1:16" s="39" customFormat="1" ht="12" customHeight="1" x14ac:dyDescent="0.2">
      <c r="A4" s="41" t="s">
        <v>120</v>
      </c>
      <c r="B4" s="41"/>
      <c r="C4" s="41"/>
      <c r="D4" s="41"/>
      <c r="E4" s="41"/>
      <c r="F4" s="41"/>
      <c r="G4" s="41"/>
      <c r="H4" s="41"/>
      <c r="I4" s="41"/>
      <c r="J4" s="41"/>
      <c r="K4"/>
      <c r="L4"/>
      <c r="M4"/>
      <c r="N4"/>
      <c r="O4"/>
      <c r="P4"/>
    </row>
    <row r="5" spans="1:16" s="39" customFormat="1" ht="12" customHeight="1" x14ac:dyDescent="0.2">
      <c r="A5" s="41" t="s">
        <v>42</v>
      </c>
      <c r="B5" s="41"/>
      <c r="C5" s="41"/>
      <c r="D5" s="41"/>
      <c r="E5" s="206"/>
      <c r="F5" s="206"/>
      <c r="G5" s="206"/>
      <c r="H5" s="206"/>
      <c r="I5" s="206"/>
      <c r="J5" s="206"/>
      <c r="K5"/>
      <c r="L5"/>
      <c r="M5"/>
      <c r="N5"/>
      <c r="O5"/>
      <c r="P5"/>
    </row>
    <row r="6" spans="1:16" s="39" customFormat="1" ht="11.25" customHeight="1" x14ac:dyDescent="0.2">
      <c r="A6" s="186"/>
      <c r="B6" s="187"/>
      <c r="C6" s="187"/>
      <c r="D6" s="187"/>
      <c r="E6" s="187"/>
      <c r="F6" s="187"/>
      <c r="G6" s="187"/>
      <c r="H6" s="187"/>
      <c r="I6" s="187"/>
      <c r="J6" s="187"/>
      <c r="K6"/>
      <c r="L6"/>
      <c r="M6"/>
      <c r="N6"/>
      <c r="O6"/>
      <c r="P6"/>
    </row>
    <row r="7" spans="1:16" customFormat="1" ht="12" customHeight="1" x14ac:dyDescent="0.2">
      <c r="A7" s="45" t="s">
        <v>326</v>
      </c>
      <c r="B7" s="46"/>
      <c r="C7" s="47" t="s">
        <v>174</v>
      </c>
      <c r="D7" s="48" t="s">
        <v>327</v>
      </c>
      <c r="E7" s="49"/>
      <c r="F7" s="49"/>
      <c r="G7" s="49"/>
      <c r="H7" s="50"/>
      <c r="I7" s="51" t="s">
        <v>176</v>
      </c>
      <c r="J7" s="52"/>
    </row>
    <row r="8" spans="1:16" ht="21.75" customHeight="1" x14ac:dyDescent="0.2">
      <c r="A8" s="54"/>
      <c r="B8" s="55"/>
      <c r="C8" s="56"/>
      <c r="D8" s="57" t="s">
        <v>91</v>
      </c>
      <c r="E8" s="57" t="s">
        <v>92</v>
      </c>
      <c r="F8" s="57" t="s">
        <v>93</v>
      </c>
      <c r="G8" s="57" t="s">
        <v>94</v>
      </c>
      <c r="H8" s="57" t="s">
        <v>95</v>
      </c>
      <c r="I8" s="58"/>
      <c r="J8" s="59"/>
      <c r="K8"/>
      <c r="L8"/>
      <c r="M8"/>
      <c r="N8"/>
      <c r="O8"/>
      <c r="P8"/>
    </row>
    <row r="9" spans="1:16" ht="12" customHeight="1" x14ac:dyDescent="0.2">
      <c r="A9" s="54"/>
      <c r="B9" s="55"/>
      <c r="C9" s="56"/>
      <c r="D9" s="60"/>
      <c r="E9" s="60"/>
      <c r="F9" s="60"/>
      <c r="G9" s="60"/>
      <c r="H9" s="60"/>
      <c r="I9" s="61" t="s">
        <v>96</v>
      </c>
      <c r="J9" s="62" t="s">
        <v>97</v>
      </c>
      <c r="K9"/>
      <c r="L9"/>
      <c r="M9"/>
      <c r="N9"/>
      <c r="O9"/>
      <c r="P9"/>
    </row>
    <row r="10" spans="1:16" ht="12" customHeight="1" x14ac:dyDescent="0.2">
      <c r="A10" s="63"/>
      <c r="B10" s="64"/>
      <c r="C10" s="65"/>
      <c r="D10" s="66">
        <v>1</v>
      </c>
      <c r="E10" s="66">
        <v>2</v>
      </c>
      <c r="F10" s="66">
        <v>3</v>
      </c>
      <c r="G10" s="66">
        <v>4</v>
      </c>
      <c r="H10" s="66">
        <v>5</v>
      </c>
      <c r="I10" s="66">
        <v>6</v>
      </c>
      <c r="J10" s="66">
        <v>7</v>
      </c>
      <c r="K10"/>
      <c r="L10"/>
      <c r="M10"/>
      <c r="N10"/>
      <c r="O10"/>
      <c r="P10"/>
    </row>
    <row r="11" spans="1:16" ht="18" customHeight="1" x14ac:dyDescent="0.2">
      <c r="A11" s="68" t="s">
        <v>7</v>
      </c>
      <c r="B11" s="69"/>
      <c r="C11" s="70"/>
      <c r="D11" s="281"/>
      <c r="H11" s="282"/>
      <c r="I11" s="283"/>
      <c r="J11" s="284"/>
      <c r="K11"/>
      <c r="L11"/>
      <c r="M11"/>
      <c r="N11"/>
      <c r="O11"/>
      <c r="P11"/>
    </row>
    <row r="12" spans="1:16" ht="17.100000000000001" customHeight="1" x14ac:dyDescent="0.2">
      <c r="A12" s="76" t="s">
        <v>98</v>
      </c>
      <c r="B12" s="77"/>
      <c r="C12" s="78">
        <v>100</v>
      </c>
      <c r="D12" s="80">
        <v>28093</v>
      </c>
      <c r="E12" s="79">
        <v>27736</v>
      </c>
      <c r="F12" s="79">
        <v>28594</v>
      </c>
      <c r="G12" s="79">
        <v>28115</v>
      </c>
      <c r="H12" s="105">
        <v>28435</v>
      </c>
      <c r="I12" s="80">
        <v>-342</v>
      </c>
      <c r="J12" s="81">
        <v>-1.2027430982943554</v>
      </c>
      <c r="K12"/>
      <c r="L12"/>
      <c r="M12"/>
      <c r="N12"/>
      <c r="O12"/>
      <c r="P12"/>
    </row>
    <row r="13" spans="1:16" ht="14.45" customHeight="1" x14ac:dyDescent="0.2">
      <c r="A13" s="85" t="s">
        <v>99</v>
      </c>
      <c r="B13" s="84" t="s">
        <v>100</v>
      </c>
      <c r="C13" s="78">
        <v>43.637204997686254</v>
      </c>
      <c r="D13" s="80">
        <v>12259</v>
      </c>
      <c r="E13" s="79">
        <v>12104</v>
      </c>
      <c r="F13" s="79">
        <v>12582</v>
      </c>
      <c r="G13" s="79">
        <v>12348</v>
      </c>
      <c r="H13" s="105">
        <v>12404</v>
      </c>
      <c r="I13" s="80">
        <v>-145</v>
      </c>
      <c r="J13" s="81">
        <v>-1.1689777491131892</v>
      </c>
      <c r="K13"/>
      <c r="L13"/>
      <c r="M13"/>
      <c r="N13"/>
      <c r="O13"/>
      <c r="P13"/>
    </row>
    <row r="14" spans="1:16" ht="14.45" customHeight="1" x14ac:dyDescent="0.2">
      <c r="A14" s="85"/>
      <c r="B14" s="84" t="s">
        <v>101</v>
      </c>
      <c r="C14" s="78">
        <v>56.362795002313746</v>
      </c>
      <c r="D14" s="80">
        <v>15834</v>
      </c>
      <c r="E14" s="79">
        <v>15632</v>
      </c>
      <c r="F14" s="79">
        <v>16012</v>
      </c>
      <c r="G14" s="79">
        <v>15767</v>
      </c>
      <c r="H14" s="105">
        <v>16031</v>
      </c>
      <c r="I14" s="80">
        <v>-197</v>
      </c>
      <c r="J14" s="81">
        <v>-1.2288690661842681</v>
      </c>
      <c r="K14"/>
      <c r="L14"/>
      <c r="M14"/>
      <c r="N14"/>
      <c r="O14"/>
      <c r="P14"/>
    </row>
    <row r="15" spans="1:16" ht="14.45" customHeight="1" x14ac:dyDescent="0.2">
      <c r="A15" s="83" t="s">
        <v>99</v>
      </c>
      <c r="B15" s="86" t="s">
        <v>102</v>
      </c>
      <c r="C15" s="78">
        <v>26.554657743921972</v>
      </c>
      <c r="D15" s="80">
        <v>7460</v>
      </c>
      <c r="E15" s="79">
        <v>7276</v>
      </c>
      <c r="F15" s="79">
        <v>7567</v>
      </c>
      <c r="G15" s="79">
        <v>7246</v>
      </c>
      <c r="H15" s="105">
        <v>7710</v>
      </c>
      <c r="I15" s="80">
        <v>-250</v>
      </c>
      <c r="J15" s="81">
        <v>-3.2425421530479897</v>
      </c>
      <c r="K15"/>
      <c r="L15"/>
      <c r="M15"/>
      <c r="N15"/>
      <c r="O15"/>
      <c r="P15"/>
    </row>
    <row r="16" spans="1:16" ht="14.45" customHeight="1" x14ac:dyDescent="0.2">
      <c r="A16" s="83"/>
      <c r="B16" s="86" t="s">
        <v>103</v>
      </c>
      <c r="C16" s="78">
        <v>48.681166126793151</v>
      </c>
      <c r="D16" s="80">
        <v>13676</v>
      </c>
      <c r="E16" s="79">
        <v>13610</v>
      </c>
      <c r="F16" s="79">
        <v>14063</v>
      </c>
      <c r="G16" s="79">
        <v>13919</v>
      </c>
      <c r="H16" s="105">
        <v>13809</v>
      </c>
      <c r="I16" s="80">
        <v>-133</v>
      </c>
      <c r="J16" s="81">
        <v>-0.96313998117169963</v>
      </c>
      <c r="K16"/>
      <c r="L16"/>
      <c r="M16"/>
      <c r="N16"/>
      <c r="O16"/>
      <c r="P16"/>
    </row>
    <row r="17" spans="1:16" ht="14.45" customHeight="1" x14ac:dyDescent="0.2">
      <c r="A17" s="83"/>
      <c r="B17" s="86" t="s">
        <v>104</v>
      </c>
      <c r="C17" s="78">
        <v>12.757626454988788</v>
      </c>
      <c r="D17" s="80">
        <v>3584</v>
      </c>
      <c r="E17" s="79">
        <v>3572</v>
      </c>
      <c r="F17" s="79">
        <v>3630</v>
      </c>
      <c r="G17" s="79">
        <v>3620</v>
      </c>
      <c r="H17" s="105">
        <v>3594</v>
      </c>
      <c r="I17" s="80">
        <v>-10</v>
      </c>
      <c r="J17" s="81">
        <v>-0.27824151363383415</v>
      </c>
      <c r="K17"/>
      <c r="L17"/>
      <c r="M17"/>
      <c r="N17"/>
      <c r="O17"/>
      <c r="P17"/>
    </row>
    <row r="18" spans="1:16" ht="14.45" customHeight="1" x14ac:dyDescent="0.2">
      <c r="A18" s="85"/>
      <c r="B18" s="86" t="s">
        <v>105</v>
      </c>
      <c r="C18" s="78">
        <v>12.006549674296089</v>
      </c>
      <c r="D18" s="80">
        <v>3373</v>
      </c>
      <c r="E18" s="79">
        <v>3278</v>
      </c>
      <c r="F18" s="79">
        <v>3334</v>
      </c>
      <c r="G18" s="79">
        <v>3330</v>
      </c>
      <c r="H18" s="105">
        <v>3322</v>
      </c>
      <c r="I18" s="80">
        <v>51</v>
      </c>
      <c r="J18" s="81">
        <v>1.5352197471402769</v>
      </c>
      <c r="K18"/>
      <c r="L18"/>
      <c r="M18"/>
      <c r="N18"/>
      <c r="O18"/>
      <c r="P18"/>
    </row>
    <row r="19" spans="1:16" ht="14.45" customHeight="1" x14ac:dyDescent="0.2">
      <c r="A19" s="85"/>
      <c r="B19" s="86" t="s">
        <v>106</v>
      </c>
      <c r="C19" s="78">
        <v>1.6908126579574982</v>
      </c>
      <c r="D19" s="80">
        <v>475</v>
      </c>
      <c r="E19" s="79">
        <v>457</v>
      </c>
      <c r="F19" s="79">
        <v>407</v>
      </c>
      <c r="G19" s="79">
        <v>416</v>
      </c>
      <c r="H19" s="105">
        <v>415</v>
      </c>
      <c r="I19" s="80">
        <v>60</v>
      </c>
      <c r="J19" s="81">
        <v>14.457831325301205</v>
      </c>
      <c r="K19"/>
      <c r="L19"/>
      <c r="M19"/>
      <c r="N19"/>
      <c r="O19"/>
      <c r="P19"/>
    </row>
    <row r="20" spans="1:16" ht="14.45" customHeight="1" x14ac:dyDescent="0.2">
      <c r="A20" s="85" t="s">
        <v>107</v>
      </c>
      <c r="B20" s="84" t="s">
        <v>110</v>
      </c>
      <c r="C20" s="78">
        <v>79.834834300359518</v>
      </c>
      <c r="D20" s="80">
        <v>22428</v>
      </c>
      <c r="E20" s="79">
        <v>22146</v>
      </c>
      <c r="F20" s="79">
        <v>22797</v>
      </c>
      <c r="G20" s="79">
        <v>22378</v>
      </c>
      <c r="H20" s="105">
        <v>22909</v>
      </c>
      <c r="I20" s="80">
        <v>-481</v>
      </c>
      <c r="J20" s="81">
        <v>-2.0996115063948668</v>
      </c>
      <c r="K20"/>
      <c r="L20"/>
      <c r="M20"/>
      <c r="N20"/>
      <c r="O20"/>
      <c r="P20"/>
    </row>
    <row r="21" spans="1:16" ht="14.45" customHeight="1" x14ac:dyDescent="0.2">
      <c r="A21" s="88"/>
      <c r="B21" s="89" t="s">
        <v>111</v>
      </c>
      <c r="C21" s="90">
        <v>20.165165699640479</v>
      </c>
      <c r="D21" s="108">
        <v>5665</v>
      </c>
      <c r="E21" s="109">
        <v>5590</v>
      </c>
      <c r="F21" s="109">
        <v>5797</v>
      </c>
      <c r="G21" s="109">
        <v>5737</v>
      </c>
      <c r="H21" s="110">
        <v>5526</v>
      </c>
      <c r="I21" s="108">
        <v>139</v>
      </c>
      <c r="J21" s="111">
        <v>2.5153818313427432</v>
      </c>
      <c r="K21"/>
      <c r="L21"/>
      <c r="M21"/>
      <c r="N21"/>
      <c r="O21"/>
      <c r="P21"/>
    </row>
    <row r="22" spans="1:16" ht="18" customHeight="1" x14ac:dyDescent="0.2">
      <c r="A22" s="91" t="s">
        <v>123</v>
      </c>
      <c r="B22" s="69"/>
      <c r="C22" s="70"/>
      <c r="D22" s="194"/>
      <c r="E22" s="195"/>
      <c r="F22" s="195"/>
      <c r="G22" s="195"/>
      <c r="H22" s="200"/>
      <c r="I22" s="283"/>
      <c r="J22" s="284"/>
      <c r="K22"/>
      <c r="L22"/>
      <c r="M22"/>
      <c r="N22"/>
      <c r="O22"/>
      <c r="P22"/>
    </row>
    <row r="23" spans="1:16" ht="17.100000000000001" customHeight="1" x14ac:dyDescent="0.2">
      <c r="A23" s="76" t="s">
        <v>98</v>
      </c>
      <c r="B23" s="77"/>
      <c r="C23" s="78">
        <v>100</v>
      </c>
      <c r="D23" s="80">
        <v>395978</v>
      </c>
      <c r="E23" s="79">
        <v>387693</v>
      </c>
      <c r="F23" s="79">
        <v>391768</v>
      </c>
      <c r="G23" s="79">
        <v>395933</v>
      </c>
      <c r="H23" s="105">
        <v>396351</v>
      </c>
      <c r="I23" s="80">
        <v>-373</v>
      </c>
      <c r="J23" s="81">
        <v>-9.4108504835360582E-2</v>
      </c>
      <c r="K23"/>
      <c r="L23"/>
      <c r="M23"/>
      <c r="N23"/>
      <c r="O23"/>
      <c r="P23"/>
    </row>
    <row r="24" spans="1:16" ht="14.45" customHeight="1" x14ac:dyDescent="0.2">
      <c r="A24" s="85" t="s">
        <v>99</v>
      </c>
      <c r="B24" s="84" t="s">
        <v>100</v>
      </c>
      <c r="C24" s="78">
        <v>43.039764835420151</v>
      </c>
      <c r="D24" s="80">
        <v>170428</v>
      </c>
      <c r="E24" s="79">
        <v>166685</v>
      </c>
      <c r="F24" s="79">
        <v>168171</v>
      </c>
      <c r="G24" s="79">
        <v>169837</v>
      </c>
      <c r="H24" s="105">
        <v>169037</v>
      </c>
      <c r="I24" s="80">
        <v>1391</v>
      </c>
      <c r="J24" s="81">
        <v>0.82289676224731867</v>
      </c>
      <c r="K24"/>
      <c r="L24"/>
      <c r="M24"/>
      <c r="N24"/>
      <c r="O24"/>
      <c r="P24"/>
    </row>
    <row r="25" spans="1:16" ht="14.45" customHeight="1" x14ac:dyDescent="0.2">
      <c r="A25" s="85"/>
      <c r="B25" s="84" t="s">
        <v>101</v>
      </c>
      <c r="C25" s="78">
        <v>56.960235164579849</v>
      </c>
      <c r="D25" s="80">
        <v>225550</v>
      </c>
      <c r="E25" s="79">
        <v>221008</v>
      </c>
      <c r="F25" s="79">
        <v>223597</v>
      </c>
      <c r="G25" s="79">
        <v>226096</v>
      </c>
      <c r="H25" s="105">
        <v>227314</v>
      </c>
      <c r="I25" s="80">
        <v>-1764</v>
      </c>
      <c r="J25" s="81">
        <v>-0.77601907493599165</v>
      </c>
      <c r="K25"/>
      <c r="L25"/>
      <c r="M25"/>
      <c r="N25"/>
      <c r="O25"/>
      <c r="P25"/>
    </row>
    <row r="26" spans="1:16" ht="14.45" customHeight="1" x14ac:dyDescent="0.2">
      <c r="A26" s="83" t="s">
        <v>99</v>
      </c>
      <c r="B26" s="86" t="s">
        <v>102</v>
      </c>
      <c r="C26" s="78">
        <v>18.901555136901546</v>
      </c>
      <c r="D26" s="80">
        <v>74846</v>
      </c>
      <c r="E26" s="79">
        <v>70816</v>
      </c>
      <c r="F26" s="79">
        <v>71809</v>
      </c>
      <c r="G26" s="79">
        <v>73474</v>
      </c>
      <c r="H26" s="105">
        <v>75646</v>
      </c>
      <c r="I26" s="80">
        <v>-800</v>
      </c>
      <c r="J26" s="81">
        <v>-1.0575575707902598</v>
      </c>
      <c r="K26"/>
      <c r="L26"/>
      <c r="M26"/>
      <c r="N26"/>
      <c r="O26"/>
      <c r="P26"/>
    </row>
    <row r="27" spans="1:16" ht="14.45" customHeight="1" x14ac:dyDescent="0.2">
      <c r="A27" s="83"/>
      <c r="B27" s="86" t="s">
        <v>103</v>
      </c>
      <c r="C27" s="78">
        <v>44.750465934976184</v>
      </c>
      <c r="D27" s="80">
        <v>177202</v>
      </c>
      <c r="E27" s="79">
        <v>174385</v>
      </c>
      <c r="F27" s="79">
        <v>176589</v>
      </c>
      <c r="G27" s="79">
        <v>178281</v>
      </c>
      <c r="H27" s="105">
        <v>177375</v>
      </c>
      <c r="I27" s="80">
        <v>-173</v>
      </c>
      <c r="J27" s="81">
        <v>-9.753347427766032E-2</v>
      </c>
      <c r="K27"/>
      <c r="L27"/>
      <c r="M27"/>
      <c r="N27"/>
      <c r="O27"/>
      <c r="P27"/>
    </row>
    <row r="28" spans="1:16" ht="14.45" customHeight="1" x14ac:dyDescent="0.2">
      <c r="A28" s="83"/>
      <c r="B28" s="86" t="s">
        <v>104</v>
      </c>
      <c r="C28" s="78">
        <v>17.995444191343964</v>
      </c>
      <c r="D28" s="80">
        <v>71258</v>
      </c>
      <c r="E28" s="79">
        <v>71239</v>
      </c>
      <c r="F28" s="79">
        <v>72081</v>
      </c>
      <c r="G28" s="79">
        <v>73015</v>
      </c>
      <c r="H28" s="105">
        <v>72886</v>
      </c>
      <c r="I28" s="80">
        <v>-1628</v>
      </c>
      <c r="J28" s="81">
        <v>-2.2336251131904619</v>
      </c>
      <c r="K28"/>
      <c r="L28"/>
      <c r="M28"/>
      <c r="N28"/>
      <c r="O28"/>
      <c r="P28"/>
    </row>
    <row r="29" spans="1:16" ht="14.45" customHeight="1" x14ac:dyDescent="0.2">
      <c r="A29" s="83"/>
      <c r="B29" s="86" t="s">
        <v>105</v>
      </c>
      <c r="C29" s="78">
        <v>18.352534736778306</v>
      </c>
      <c r="D29" s="80">
        <v>72672</v>
      </c>
      <c r="E29" s="79">
        <v>71253</v>
      </c>
      <c r="F29" s="79">
        <v>71289</v>
      </c>
      <c r="G29" s="79">
        <v>71163</v>
      </c>
      <c r="H29" s="105">
        <v>70444</v>
      </c>
      <c r="I29" s="80">
        <v>2228</v>
      </c>
      <c r="J29" s="81">
        <v>3.1627959797853613</v>
      </c>
      <c r="K29"/>
      <c r="L29"/>
      <c r="M29"/>
      <c r="N29"/>
      <c r="O29"/>
      <c r="P29"/>
    </row>
    <row r="30" spans="1:16" ht="14.45" customHeight="1" x14ac:dyDescent="0.2">
      <c r="A30" s="85"/>
      <c r="B30" s="86" t="s">
        <v>106</v>
      </c>
      <c r="C30" s="78">
        <v>2.7317174186444699</v>
      </c>
      <c r="D30" s="80">
        <v>10817</v>
      </c>
      <c r="E30" s="79">
        <v>10759</v>
      </c>
      <c r="F30" s="79">
        <v>9275</v>
      </c>
      <c r="G30" s="79">
        <v>9412</v>
      </c>
      <c r="H30" s="105">
        <v>9135</v>
      </c>
      <c r="I30" s="80">
        <v>1682</v>
      </c>
      <c r="J30" s="81">
        <v>18.412698412698411</v>
      </c>
      <c r="K30"/>
      <c r="L30"/>
      <c r="M30"/>
      <c r="N30"/>
      <c r="O30"/>
      <c r="P30"/>
    </row>
    <row r="31" spans="1:16" ht="14.45" customHeight="1" x14ac:dyDescent="0.2">
      <c r="A31" s="85" t="s">
        <v>107</v>
      </c>
      <c r="B31" s="84" t="s">
        <v>110</v>
      </c>
      <c r="C31" s="78">
        <v>85.694659804332559</v>
      </c>
      <c r="D31" s="80">
        <v>339332</v>
      </c>
      <c r="E31" s="79">
        <v>332732</v>
      </c>
      <c r="F31" s="79">
        <v>336493</v>
      </c>
      <c r="G31" s="79">
        <v>340653</v>
      </c>
      <c r="H31" s="105">
        <v>341645</v>
      </c>
      <c r="I31" s="80">
        <v>-2313</v>
      </c>
      <c r="J31" s="81">
        <v>-0.67701854263928929</v>
      </c>
      <c r="K31"/>
      <c r="L31"/>
      <c r="M31"/>
      <c r="N31"/>
      <c r="O31"/>
      <c r="P31"/>
    </row>
    <row r="32" spans="1:16" ht="14.45" customHeight="1" x14ac:dyDescent="0.2">
      <c r="A32" s="88"/>
      <c r="B32" s="89" t="s">
        <v>111</v>
      </c>
      <c r="C32" s="90">
        <v>14.305340195667435</v>
      </c>
      <c r="D32" s="108">
        <v>56646</v>
      </c>
      <c r="E32" s="109">
        <v>54961</v>
      </c>
      <c r="F32" s="109">
        <v>55275</v>
      </c>
      <c r="G32" s="109">
        <v>55280</v>
      </c>
      <c r="H32" s="110">
        <v>54706</v>
      </c>
      <c r="I32" s="108">
        <v>1940</v>
      </c>
      <c r="J32" s="111">
        <v>3.5462289328410046</v>
      </c>
      <c r="K32"/>
      <c r="L32"/>
      <c r="M32"/>
      <c r="N32"/>
      <c r="O32"/>
      <c r="P32"/>
    </row>
    <row r="33" spans="1:16" ht="18" customHeight="1" x14ac:dyDescent="0.2">
      <c r="A33" s="91" t="s">
        <v>124</v>
      </c>
      <c r="B33" s="69"/>
      <c r="C33" s="70"/>
      <c r="D33" s="194"/>
      <c r="E33" s="195"/>
      <c r="F33" s="195"/>
      <c r="G33" s="195"/>
      <c r="H33" s="200"/>
      <c r="I33" s="283"/>
      <c r="J33" s="284"/>
      <c r="K33"/>
      <c r="L33"/>
      <c r="M33"/>
      <c r="N33"/>
      <c r="O33"/>
      <c r="P33"/>
    </row>
    <row r="34" spans="1:16" ht="17.100000000000001" customHeight="1" x14ac:dyDescent="0.2">
      <c r="A34" s="76" t="s">
        <v>98</v>
      </c>
      <c r="B34" s="77"/>
      <c r="C34" s="78">
        <v>100</v>
      </c>
      <c r="D34" s="80">
        <v>6753469</v>
      </c>
      <c r="E34" s="79">
        <v>6650554</v>
      </c>
      <c r="F34" s="79">
        <v>6721282</v>
      </c>
      <c r="G34" s="79">
        <v>6735406</v>
      </c>
      <c r="H34" s="105">
        <v>6773609</v>
      </c>
      <c r="I34" s="80">
        <v>-20140</v>
      </c>
      <c r="J34" s="81">
        <v>-0.29733041868817645</v>
      </c>
      <c r="K34"/>
      <c r="L34"/>
      <c r="M34"/>
      <c r="N34"/>
      <c r="O34"/>
      <c r="P34"/>
    </row>
    <row r="35" spans="1:16" ht="14.45" customHeight="1" x14ac:dyDescent="0.2">
      <c r="A35" s="85" t="s">
        <v>99</v>
      </c>
      <c r="B35" s="84" t="s">
        <v>100</v>
      </c>
      <c r="C35" s="78">
        <v>43.72367741674686</v>
      </c>
      <c r="D35" s="80">
        <v>2952865</v>
      </c>
      <c r="E35" s="79">
        <v>2902108</v>
      </c>
      <c r="F35" s="79">
        <v>2929309</v>
      </c>
      <c r="G35" s="79">
        <v>2930814</v>
      </c>
      <c r="H35" s="105">
        <v>2931531</v>
      </c>
      <c r="I35" s="80">
        <v>21334</v>
      </c>
      <c r="J35" s="81">
        <v>0.72774260275603431</v>
      </c>
      <c r="K35"/>
      <c r="L35"/>
      <c r="M35"/>
      <c r="N35"/>
      <c r="O35"/>
      <c r="P35"/>
    </row>
    <row r="36" spans="1:16" ht="14.45" customHeight="1" x14ac:dyDescent="0.2">
      <c r="A36" s="85"/>
      <c r="B36" s="84" t="s">
        <v>101</v>
      </c>
      <c r="C36" s="78">
        <v>56.27632258325314</v>
      </c>
      <c r="D36" s="80">
        <v>3800604</v>
      </c>
      <c r="E36" s="79">
        <v>3748446</v>
      </c>
      <c r="F36" s="79">
        <v>3791973</v>
      </c>
      <c r="G36" s="79">
        <v>3804592</v>
      </c>
      <c r="H36" s="105">
        <v>3842078</v>
      </c>
      <c r="I36" s="80">
        <v>-41474</v>
      </c>
      <c r="J36" s="81">
        <v>-1.0794679337587629</v>
      </c>
      <c r="K36"/>
      <c r="L36"/>
      <c r="M36"/>
      <c r="N36"/>
      <c r="O36"/>
      <c r="P36"/>
    </row>
    <row r="37" spans="1:16" ht="14.45" customHeight="1" x14ac:dyDescent="0.2">
      <c r="A37" s="83" t="s">
        <v>99</v>
      </c>
      <c r="B37" s="86" t="s">
        <v>102</v>
      </c>
      <c r="C37" s="78">
        <v>19.227644341004602</v>
      </c>
      <c r="D37" s="80">
        <v>1298533</v>
      </c>
      <c r="E37" s="79">
        <v>1244642</v>
      </c>
      <c r="F37" s="79">
        <v>1267951</v>
      </c>
      <c r="G37" s="79">
        <v>1268214</v>
      </c>
      <c r="H37" s="105">
        <v>1311778</v>
      </c>
      <c r="I37" s="80">
        <v>-13245</v>
      </c>
      <c r="J37" s="81">
        <v>-1.0096982873626483</v>
      </c>
      <c r="K37"/>
      <c r="L37"/>
      <c r="M37"/>
      <c r="N37"/>
      <c r="O37"/>
      <c r="P37"/>
    </row>
    <row r="38" spans="1:16" ht="14.45" customHeight="1" x14ac:dyDescent="0.2">
      <c r="A38" s="83"/>
      <c r="B38" s="86" t="s">
        <v>103</v>
      </c>
      <c r="C38" s="78">
        <v>47.173489653983751</v>
      </c>
      <c r="D38" s="80">
        <v>3185847</v>
      </c>
      <c r="E38" s="79">
        <v>3156453</v>
      </c>
      <c r="F38" s="79">
        <v>3191159</v>
      </c>
      <c r="G38" s="79">
        <v>3203117</v>
      </c>
      <c r="H38" s="105">
        <v>3210049</v>
      </c>
      <c r="I38" s="80">
        <v>-24202</v>
      </c>
      <c r="J38" s="81">
        <v>-0.75394487747694816</v>
      </c>
      <c r="K38"/>
      <c r="L38"/>
      <c r="M38"/>
      <c r="N38"/>
      <c r="O38"/>
      <c r="P38"/>
    </row>
    <row r="39" spans="1:16" ht="14.45" customHeight="1" x14ac:dyDescent="0.2">
      <c r="A39" s="83"/>
      <c r="B39" s="86" t="s">
        <v>104</v>
      </c>
      <c r="C39" s="78">
        <v>17.183776219302999</v>
      </c>
      <c r="D39" s="80">
        <v>1160501</v>
      </c>
      <c r="E39" s="79">
        <v>1159791</v>
      </c>
      <c r="F39" s="79">
        <v>1171526</v>
      </c>
      <c r="G39" s="79">
        <v>1180214</v>
      </c>
      <c r="H39" s="105">
        <v>1180030</v>
      </c>
      <c r="I39" s="80">
        <v>-19529</v>
      </c>
      <c r="J39" s="81">
        <v>-1.654957924798522</v>
      </c>
      <c r="K39"/>
      <c r="L39"/>
      <c r="M39"/>
      <c r="N39"/>
      <c r="O39"/>
      <c r="P39"/>
    </row>
    <row r="40" spans="1:16" ht="14.45" customHeight="1" x14ac:dyDescent="0.2">
      <c r="A40" s="85"/>
      <c r="B40" s="86" t="s">
        <v>105</v>
      </c>
      <c r="C40" s="78">
        <v>16.414838063223506</v>
      </c>
      <c r="D40" s="80">
        <v>1108571</v>
      </c>
      <c r="E40" s="79">
        <v>1089659</v>
      </c>
      <c r="F40" s="79">
        <v>1090639</v>
      </c>
      <c r="G40" s="79">
        <v>1083853</v>
      </c>
      <c r="H40" s="105">
        <v>1071742</v>
      </c>
      <c r="I40" s="80">
        <v>36829</v>
      </c>
      <c r="J40" s="81">
        <v>3.436368081124002</v>
      </c>
      <c r="K40"/>
      <c r="L40"/>
      <c r="M40"/>
      <c r="N40"/>
      <c r="O40"/>
      <c r="P40"/>
    </row>
    <row r="41" spans="1:16" ht="14.45" customHeight="1" x14ac:dyDescent="0.2">
      <c r="A41" s="85"/>
      <c r="B41" s="86" t="s">
        <v>106</v>
      </c>
      <c r="C41" s="78">
        <v>2.426589949550372</v>
      </c>
      <c r="D41" s="80">
        <v>163879</v>
      </c>
      <c r="E41" s="79">
        <v>163291</v>
      </c>
      <c r="F41" s="79">
        <v>139808</v>
      </c>
      <c r="G41" s="79">
        <v>141138</v>
      </c>
      <c r="H41" s="105">
        <v>138112</v>
      </c>
      <c r="I41" s="80">
        <v>25767</v>
      </c>
      <c r="J41" s="81">
        <v>18.656597544022244</v>
      </c>
      <c r="K41"/>
      <c r="L41"/>
      <c r="M41"/>
      <c r="N41"/>
      <c r="O41"/>
      <c r="P41"/>
    </row>
    <row r="42" spans="1:16" ht="14.45" customHeight="1" x14ac:dyDescent="0.2">
      <c r="A42" s="85" t="s">
        <v>107</v>
      </c>
      <c r="B42" s="84" t="s">
        <v>110</v>
      </c>
      <c r="C42" s="78">
        <v>82.353587467418592</v>
      </c>
      <c r="D42" s="80">
        <v>5561724</v>
      </c>
      <c r="E42" s="79">
        <v>5484315</v>
      </c>
      <c r="F42" s="79">
        <v>5553668</v>
      </c>
      <c r="G42" s="79">
        <v>5570923</v>
      </c>
      <c r="H42" s="105">
        <v>5610956</v>
      </c>
      <c r="I42" s="80">
        <v>-49232</v>
      </c>
      <c r="J42" s="81">
        <v>-0.87742623538662579</v>
      </c>
      <c r="K42"/>
      <c r="L42"/>
      <c r="M42"/>
      <c r="N42"/>
      <c r="O42"/>
      <c r="P42"/>
    </row>
    <row r="43" spans="1:16" ht="14.45" customHeight="1" x14ac:dyDescent="0.2">
      <c r="A43" s="88"/>
      <c r="B43" s="89" t="s">
        <v>111</v>
      </c>
      <c r="C43" s="90">
        <v>17.646368110966378</v>
      </c>
      <c r="D43" s="108">
        <v>1191742</v>
      </c>
      <c r="E43" s="109">
        <v>1166235</v>
      </c>
      <c r="F43" s="109">
        <v>1167608</v>
      </c>
      <c r="G43" s="109">
        <v>1164477</v>
      </c>
      <c r="H43" s="110">
        <v>1162648</v>
      </c>
      <c r="I43" s="108">
        <v>29094</v>
      </c>
      <c r="J43" s="111">
        <v>2.5023910934349862</v>
      </c>
      <c r="K43"/>
      <c r="L43"/>
      <c r="M43"/>
      <c r="N43"/>
      <c r="O43"/>
      <c r="P43"/>
    </row>
    <row r="44" spans="1:16" ht="18" customHeight="1" x14ac:dyDescent="0.2">
      <c r="A44" s="91" t="s">
        <v>125</v>
      </c>
      <c r="B44" s="69"/>
      <c r="C44" s="70"/>
      <c r="D44" s="194"/>
      <c r="E44" s="195"/>
      <c r="F44" s="195"/>
      <c r="G44" s="195"/>
      <c r="H44" s="200"/>
      <c r="I44" s="283"/>
      <c r="J44" s="284"/>
      <c r="K44"/>
      <c r="L44"/>
      <c r="M44"/>
      <c r="N44"/>
      <c r="O44"/>
      <c r="P44"/>
    </row>
    <row r="45" spans="1:16" ht="17.100000000000001" customHeight="1" x14ac:dyDescent="0.2">
      <c r="A45" s="76" t="s">
        <v>98</v>
      </c>
      <c r="B45" s="77"/>
      <c r="C45" s="78">
        <v>100</v>
      </c>
      <c r="D45" s="80">
        <v>7672578</v>
      </c>
      <c r="E45" s="79">
        <v>7545137</v>
      </c>
      <c r="F45" s="79">
        <v>7627821</v>
      </c>
      <c r="G45" s="79">
        <v>7643204</v>
      </c>
      <c r="H45" s="105">
        <v>7683297</v>
      </c>
      <c r="I45" s="80">
        <v>-10719</v>
      </c>
      <c r="J45" s="81">
        <v>-0.13951042111218662</v>
      </c>
      <c r="K45"/>
      <c r="L45"/>
      <c r="M45"/>
      <c r="N45"/>
      <c r="O45"/>
      <c r="P45"/>
    </row>
    <row r="46" spans="1:16" ht="14.45" customHeight="1" x14ac:dyDescent="0.2">
      <c r="A46" s="85" t="s">
        <v>99</v>
      </c>
      <c r="B46" s="84" t="s">
        <v>100</v>
      </c>
      <c r="C46" s="78">
        <v>44.075667917615178</v>
      </c>
      <c r="D46" s="80">
        <v>3381740</v>
      </c>
      <c r="E46" s="79">
        <v>3319405</v>
      </c>
      <c r="F46" s="79">
        <v>3351195</v>
      </c>
      <c r="G46" s="79">
        <v>3354048</v>
      </c>
      <c r="H46" s="105">
        <v>3354425</v>
      </c>
      <c r="I46" s="80">
        <v>27315</v>
      </c>
      <c r="J46" s="81">
        <v>0.81429753236396696</v>
      </c>
      <c r="K46"/>
      <c r="L46"/>
      <c r="M46"/>
      <c r="N46"/>
      <c r="O46"/>
      <c r="P46"/>
    </row>
    <row r="47" spans="1:16" ht="14.45" customHeight="1" x14ac:dyDescent="0.2">
      <c r="A47" s="85"/>
      <c r="B47" s="84" t="s">
        <v>101</v>
      </c>
      <c r="C47" s="78">
        <v>55.924332082384822</v>
      </c>
      <c r="D47" s="80">
        <v>4290838</v>
      </c>
      <c r="E47" s="79">
        <v>4225732</v>
      </c>
      <c r="F47" s="79">
        <v>4276626</v>
      </c>
      <c r="G47" s="79">
        <v>4289156</v>
      </c>
      <c r="H47" s="105">
        <v>4328872</v>
      </c>
      <c r="I47" s="80">
        <v>-38034</v>
      </c>
      <c r="J47" s="81">
        <v>-0.87861225741948479</v>
      </c>
      <c r="K47"/>
      <c r="L47"/>
      <c r="M47"/>
      <c r="N47"/>
      <c r="O47"/>
      <c r="P47"/>
    </row>
    <row r="48" spans="1:16" ht="14.45" customHeight="1" x14ac:dyDescent="0.2">
      <c r="A48" s="83" t="s">
        <v>99</v>
      </c>
      <c r="B48" s="86" t="s">
        <v>102</v>
      </c>
      <c r="C48" s="78">
        <v>19.310354355472175</v>
      </c>
      <c r="D48" s="80">
        <v>1481602</v>
      </c>
      <c r="E48" s="79">
        <v>1415845</v>
      </c>
      <c r="F48" s="79">
        <v>1443326</v>
      </c>
      <c r="G48" s="79">
        <v>1444333</v>
      </c>
      <c r="H48" s="105">
        <v>1493292</v>
      </c>
      <c r="I48" s="80">
        <v>-11690</v>
      </c>
      <c r="J48" s="81">
        <v>-0.78283416773142833</v>
      </c>
      <c r="K48"/>
      <c r="L48"/>
      <c r="M48"/>
      <c r="N48"/>
      <c r="O48"/>
      <c r="P48"/>
    </row>
    <row r="49" spans="1:16" ht="14.45" customHeight="1" x14ac:dyDescent="0.2">
      <c r="A49" s="83"/>
      <c r="B49" s="86" t="s">
        <v>103</v>
      </c>
      <c r="C49" s="78">
        <v>46.601468241834752</v>
      </c>
      <c r="D49" s="80">
        <v>3575534</v>
      </c>
      <c r="E49" s="79">
        <v>3538800</v>
      </c>
      <c r="F49" s="79">
        <v>3577794</v>
      </c>
      <c r="G49" s="79">
        <v>3588364</v>
      </c>
      <c r="H49" s="105">
        <v>3594098</v>
      </c>
      <c r="I49" s="80">
        <v>-18564</v>
      </c>
      <c r="J49" s="81">
        <v>-0.51651346179208246</v>
      </c>
      <c r="K49"/>
      <c r="L49"/>
      <c r="M49"/>
      <c r="N49"/>
      <c r="O49"/>
      <c r="P49"/>
    </row>
    <row r="50" spans="1:16" ht="14.45" customHeight="1" x14ac:dyDescent="0.2">
      <c r="A50" s="83"/>
      <c r="B50" s="86" t="s">
        <v>104</v>
      </c>
      <c r="C50" s="78">
        <v>17.001026252193199</v>
      </c>
      <c r="D50" s="80">
        <v>1304417</v>
      </c>
      <c r="E50" s="79">
        <v>1303459</v>
      </c>
      <c r="F50" s="79">
        <v>1316651</v>
      </c>
      <c r="G50" s="79">
        <v>1327206</v>
      </c>
      <c r="H50" s="105">
        <v>1327718</v>
      </c>
      <c r="I50" s="80">
        <v>-23301</v>
      </c>
      <c r="J50" s="81">
        <v>-1.75496603947525</v>
      </c>
      <c r="K50"/>
      <c r="L50"/>
      <c r="M50"/>
      <c r="N50"/>
      <c r="O50"/>
      <c r="P50"/>
    </row>
    <row r="51" spans="1:16" ht="14.45" customHeight="1" x14ac:dyDescent="0.2">
      <c r="A51" s="85"/>
      <c r="B51" s="86" t="s">
        <v>105</v>
      </c>
      <c r="C51" s="78">
        <v>17.086903515350382</v>
      </c>
      <c r="D51" s="80">
        <v>1311006</v>
      </c>
      <c r="E51" s="79">
        <v>1287022</v>
      </c>
      <c r="F51" s="79">
        <v>1290041</v>
      </c>
      <c r="G51" s="79">
        <v>1283291</v>
      </c>
      <c r="H51" s="105">
        <v>1268177</v>
      </c>
      <c r="I51" s="80">
        <v>42829</v>
      </c>
      <c r="J51" s="81">
        <v>3.3772099635934101</v>
      </c>
      <c r="K51"/>
      <c r="L51"/>
      <c r="M51"/>
      <c r="N51"/>
      <c r="O51"/>
      <c r="P51"/>
    </row>
    <row r="52" spans="1:16" ht="14.45" customHeight="1" x14ac:dyDescent="0.2">
      <c r="A52" s="85"/>
      <c r="B52" s="86" t="s">
        <v>106</v>
      </c>
      <c r="C52" s="78">
        <v>2.5429392832500368</v>
      </c>
      <c r="D52" s="80">
        <v>195109</v>
      </c>
      <c r="E52" s="79">
        <v>194181</v>
      </c>
      <c r="F52" s="79">
        <v>166580</v>
      </c>
      <c r="G52" s="79">
        <v>168240</v>
      </c>
      <c r="H52" s="105">
        <v>164304</v>
      </c>
      <c r="I52" s="80">
        <v>30805</v>
      </c>
      <c r="J52" s="81">
        <v>18.748782744181518</v>
      </c>
      <c r="K52"/>
      <c r="L52"/>
      <c r="M52"/>
      <c r="N52"/>
      <c r="O52"/>
      <c r="P52"/>
    </row>
    <row r="53" spans="1:16" ht="14.45" customHeight="1" x14ac:dyDescent="0.2">
      <c r="A53" s="85" t="s">
        <v>107</v>
      </c>
      <c r="B53" s="84" t="s">
        <v>110</v>
      </c>
      <c r="C53" s="78">
        <v>82.980205610161278</v>
      </c>
      <c r="D53" s="80">
        <v>6366721</v>
      </c>
      <c r="E53" s="79">
        <v>6269193</v>
      </c>
      <c r="F53" s="79">
        <v>6349915</v>
      </c>
      <c r="G53" s="79">
        <v>6369548</v>
      </c>
      <c r="H53" s="105">
        <v>6411857</v>
      </c>
      <c r="I53" s="80">
        <v>-45136</v>
      </c>
      <c r="J53" s="81">
        <v>-0.70394583035772629</v>
      </c>
      <c r="K53"/>
      <c r="L53"/>
      <c r="M53"/>
      <c r="N53"/>
      <c r="O53"/>
      <c r="P53"/>
    </row>
    <row r="54" spans="1:16" ht="14.45" customHeight="1" x14ac:dyDescent="0.2">
      <c r="A54" s="88"/>
      <c r="B54" s="89" t="s">
        <v>111</v>
      </c>
      <c r="C54" s="90">
        <v>17.019755289551959</v>
      </c>
      <c r="D54" s="108">
        <v>1305854</v>
      </c>
      <c r="E54" s="109">
        <v>1275939</v>
      </c>
      <c r="F54" s="109">
        <v>1277899</v>
      </c>
      <c r="G54" s="109">
        <v>1273648</v>
      </c>
      <c r="H54" s="110">
        <v>1271433</v>
      </c>
      <c r="I54" s="108">
        <v>34421</v>
      </c>
      <c r="J54" s="111">
        <v>2.7072602331385136</v>
      </c>
      <c r="K54"/>
      <c r="L54"/>
      <c r="M54"/>
      <c r="N54"/>
      <c r="O54"/>
      <c r="P54"/>
    </row>
    <row r="55" spans="1:16" ht="18" customHeight="1" x14ac:dyDescent="0.2">
      <c r="A55" s="68" t="s">
        <v>179</v>
      </c>
      <c r="B55" s="69"/>
      <c r="C55" s="92"/>
      <c r="D55" s="80"/>
      <c r="E55" s="79"/>
      <c r="F55" s="79"/>
      <c r="G55" s="79"/>
      <c r="H55" s="105"/>
      <c r="I55" s="102"/>
      <c r="J55" s="103"/>
      <c r="K55"/>
      <c r="L55"/>
      <c r="M55"/>
      <c r="N55"/>
      <c r="O55"/>
      <c r="P55"/>
    </row>
    <row r="56" spans="1:16" ht="17.100000000000001" customHeight="1" x14ac:dyDescent="0.2">
      <c r="A56" s="76" t="s">
        <v>98</v>
      </c>
      <c r="B56" s="77"/>
      <c r="C56" s="78">
        <v>100</v>
      </c>
      <c r="D56" s="80">
        <v>23219</v>
      </c>
      <c r="E56" s="79">
        <v>22725</v>
      </c>
      <c r="F56" s="79">
        <v>23163</v>
      </c>
      <c r="G56" s="79">
        <v>22791</v>
      </c>
      <c r="H56" s="105">
        <v>23065</v>
      </c>
      <c r="I56" s="80">
        <v>154</v>
      </c>
      <c r="J56" s="81">
        <v>0.66767830045523524</v>
      </c>
      <c r="K56"/>
      <c r="L56"/>
      <c r="M56"/>
      <c r="N56"/>
      <c r="O56"/>
      <c r="P56"/>
    </row>
    <row r="57" spans="1:16" ht="14.45" customHeight="1" x14ac:dyDescent="0.2">
      <c r="A57" s="85" t="s">
        <v>99</v>
      </c>
      <c r="B57" s="84" t="s">
        <v>100</v>
      </c>
      <c r="C57" s="78">
        <v>43.658210947930577</v>
      </c>
      <c r="D57" s="80">
        <v>10137</v>
      </c>
      <c r="E57" s="79">
        <v>9955</v>
      </c>
      <c r="F57" s="79">
        <v>10169</v>
      </c>
      <c r="G57" s="79">
        <v>10038</v>
      </c>
      <c r="H57" s="105">
        <v>10068</v>
      </c>
      <c r="I57" s="80">
        <v>69</v>
      </c>
      <c r="J57" s="81">
        <v>0.68533969010727058</v>
      </c>
      <c r="K57"/>
      <c r="L57"/>
      <c r="M57"/>
      <c r="N57"/>
      <c r="O57"/>
      <c r="P57"/>
    </row>
    <row r="58" spans="1:16" ht="14.45" customHeight="1" x14ac:dyDescent="0.2">
      <c r="A58" s="85"/>
      <c r="B58" s="84" t="s">
        <v>101</v>
      </c>
      <c r="C58" s="78">
        <v>56.341789052069423</v>
      </c>
      <c r="D58" s="80">
        <v>13082</v>
      </c>
      <c r="E58" s="79">
        <v>12770</v>
      </c>
      <c r="F58" s="79">
        <v>12994</v>
      </c>
      <c r="G58" s="79">
        <v>12753</v>
      </c>
      <c r="H58" s="105">
        <v>12997</v>
      </c>
      <c r="I58" s="80">
        <v>85</v>
      </c>
      <c r="J58" s="81">
        <v>0.65399707624836501</v>
      </c>
      <c r="K58"/>
      <c r="L58"/>
      <c r="M58"/>
      <c r="N58"/>
      <c r="O58"/>
      <c r="P58"/>
    </row>
    <row r="59" spans="1:16" ht="14.45" customHeight="1" x14ac:dyDescent="0.2">
      <c r="A59" s="83" t="s">
        <v>99</v>
      </c>
      <c r="B59" s="86" t="s">
        <v>102</v>
      </c>
      <c r="C59" s="78">
        <v>28.773849002971705</v>
      </c>
      <c r="D59" s="80">
        <v>6681</v>
      </c>
      <c r="E59" s="79">
        <v>6419</v>
      </c>
      <c r="F59" s="79">
        <v>6624</v>
      </c>
      <c r="G59" s="79">
        <v>6311</v>
      </c>
      <c r="H59" s="105">
        <v>6659</v>
      </c>
      <c r="I59" s="80">
        <v>22</v>
      </c>
      <c r="J59" s="81">
        <v>0.33037993692746659</v>
      </c>
      <c r="K59"/>
      <c r="L59"/>
      <c r="M59"/>
      <c r="N59"/>
      <c r="O59"/>
      <c r="P59"/>
    </row>
    <row r="60" spans="1:16" ht="14.45" customHeight="1" x14ac:dyDescent="0.2">
      <c r="A60" s="83"/>
      <c r="B60" s="86" t="s">
        <v>103</v>
      </c>
      <c r="C60" s="78">
        <v>49.347517119600326</v>
      </c>
      <c r="D60" s="80">
        <v>11458</v>
      </c>
      <c r="E60" s="79">
        <v>11312</v>
      </c>
      <c r="F60" s="79">
        <v>11488</v>
      </c>
      <c r="G60" s="79">
        <v>11410</v>
      </c>
      <c r="H60" s="105">
        <v>11392</v>
      </c>
      <c r="I60" s="80">
        <v>66</v>
      </c>
      <c r="J60" s="81">
        <v>0.5793539325842697</v>
      </c>
      <c r="K60"/>
      <c r="L60"/>
      <c r="M60"/>
      <c r="N60"/>
      <c r="O60"/>
      <c r="P60"/>
    </row>
    <row r="61" spans="1:16" ht="14.45" customHeight="1" x14ac:dyDescent="0.2">
      <c r="A61" s="83"/>
      <c r="B61" s="86" t="s">
        <v>104</v>
      </c>
      <c r="C61" s="78">
        <v>11.800680477195399</v>
      </c>
      <c r="D61" s="80">
        <v>2740</v>
      </c>
      <c r="E61" s="79">
        <v>2733</v>
      </c>
      <c r="F61" s="79">
        <v>2777</v>
      </c>
      <c r="G61" s="79">
        <v>2800</v>
      </c>
      <c r="H61" s="105">
        <v>2752</v>
      </c>
      <c r="I61" s="80">
        <v>-12</v>
      </c>
      <c r="J61" s="81">
        <v>-0.43604651162790697</v>
      </c>
      <c r="K61"/>
      <c r="L61"/>
      <c r="M61"/>
      <c r="N61"/>
      <c r="O61"/>
      <c r="P61"/>
    </row>
    <row r="62" spans="1:16" ht="14.45" customHeight="1" x14ac:dyDescent="0.2">
      <c r="A62" s="85"/>
      <c r="B62" s="86" t="s">
        <v>105</v>
      </c>
      <c r="C62" s="78">
        <v>10.077953400232568</v>
      </c>
      <c r="D62" s="80">
        <v>2340</v>
      </c>
      <c r="E62" s="79">
        <v>2261</v>
      </c>
      <c r="F62" s="79">
        <v>2274</v>
      </c>
      <c r="G62" s="79">
        <v>2270</v>
      </c>
      <c r="H62" s="105">
        <v>2262</v>
      </c>
      <c r="I62" s="80">
        <v>78</v>
      </c>
      <c r="J62" s="81">
        <v>3.4482758620689653</v>
      </c>
      <c r="K62"/>
      <c r="L62"/>
      <c r="M62"/>
      <c r="N62"/>
      <c r="O62"/>
      <c r="P62"/>
    </row>
    <row r="63" spans="1:16" ht="14.45" customHeight="1" x14ac:dyDescent="0.2">
      <c r="A63" s="85"/>
      <c r="B63" s="86" t="s">
        <v>106</v>
      </c>
      <c r="C63" s="78">
        <v>1.5159998277272924</v>
      </c>
      <c r="D63" s="80">
        <v>352</v>
      </c>
      <c r="E63" s="79">
        <v>317</v>
      </c>
      <c r="F63" s="79">
        <v>260</v>
      </c>
      <c r="G63" s="79">
        <v>266</v>
      </c>
      <c r="H63" s="105">
        <v>269</v>
      </c>
      <c r="I63" s="80">
        <v>83</v>
      </c>
      <c r="J63" s="81">
        <v>30.855018587360593</v>
      </c>
      <c r="K63"/>
      <c r="L63"/>
      <c r="M63"/>
      <c r="N63"/>
      <c r="O63"/>
      <c r="P63"/>
    </row>
    <row r="64" spans="1:16" ht="14.45" customHeight="1" x14ac:dyDescent="0.2">
      <c r="A64" s="85" t="s">
        <v>107</v>
      </c>
      <c r="B64" s="84" t="s">
        <v>110</v>
      </c>
      <c r="C64" s="78">
        <v>75.90766182867479</v>
      </c>
      <c r="D64" s="80">
        <v>17625</v>
      </c>
      <c r="E64" s="79">
        <v>17240</v>
      </c>
      <c r="F64" s="79">
        <v>17632</v>
      </c>
      <c r="G64" s="79">
        <v>17292</v>
      </c>
      <c r="H64" s="105">
        <v>17637</v>
      </c>
      <c r="I64" s="80">
        <v>-12</v>
      </c>
      <c r="J64" s="81">
        <v>-6.8038782105800305E-2</v>
      </c>
      <c r="K64"/>
      <c r="L64"/>
      <c r="M64"/>
      <c r="N64"/>
      <c r="O64"/>
      <c r="P64"/>
    </row>
    <row r="65" spans="1:16" ht="14.45" customHeight="1" x14ac:dyDescent="0.2">
      <c r="A65" s="88"/>
      <c r="B65" s="89" t="s">
        <v>111</v>
      </c>
      <c r="C65" s="90">
        <v>24.092338171325206</v>
      </c>
      <c r="D65" s="108">
        <v>5594</v>
      </c>
      <c r="E65" s="109">
        <v>5485</v>
      </c>
      <c r="F65" s="109">
        <v>5531</v>
      </c>
      <c r="G65" s="109">
        <v>5499</v>
      </c>
      <c r="H65" s="110">
        <v>5428</v>
      </c>
      <c r="I65" s="108">
        <v>166</v>
      </c>
      <c r="J65" s="111">
        <v>3.0582166543846721</v>
      </c>
      <c r="K65"/>
      <c r="L65"/>
      <c r="M65"/>
      <c r="N65"/>
      <c r="O65"/>
      <c r="P65"/>
    </row>
    <row r="66" spans="1:16" s="113" customFormat="1" ht="11.25" customHeight="1" x14ac:dyDescent="0.15">
      <c r="J66" s="114" t="s">
        <v>37</v>
      </c>
    </row>
    <row r="67" spans="1:16" s="113" customFormat="1" ht="12.75" customHeight="1" x14ac:dyDescent="0.15">
      <c r="A67" s="113" t="s">
        <v>116</v>
      </c>
      <c r="B67" s="112"/>
      <c r="C67" s="112"/>
      <c r="D67" s="115"/>
      <c r="E67" s="112"/>
      <c r="F67" s="112"/>
      <c r="G67" s="112"/>
      <c r="H67" s="112"/>
      <c r="I67" s="112"/>
      <c r="J67" s="112"/>
    </row>
    <row r="68" spans="1:16" s="86" customFormat="1" ht="21" customHeight="1" x14ac:dyDescent="0.2">
      <c r="A68" s="116" t="s">
        <v>180</v>
      </c>
      <c r="B68" s="117"/>
      <c r="C68" s="117"/>
      <c r="D68" s="117"/>
      <c r="E68" s="117"/>
      <c r="F68" s="117"/>
      <c r="G68" s="117"/>
      <c r="H68" s="117"/>
      <c r="I68" s="117"/>
      <c r="J68" s="117"/>
    </row>
    <row r="69" spans="1:16" s="86" customFormat="1" ht="12.75" customHeight="1" x14ac:dyDescent="0.2">
      <c r="A69" s="116"/>
      <c r="B69" s="117"/>
      <c r="C69" s="117"/>
      <c r="D69" s="117"/>
      <c r="E69" s="117"/>
      <c r="F69" s="117"/>
      <c r="G69" s="117"/>
      <c r="H69" s="117"/>
      <c r="I69" s="117"/>
      <c r="J69" s="117"/>
    </row>
    <row r="70" spans="1:16" s="86" customFormat="1" ht="12.75" customHeight="1" x14ac:dyDescent="0.2"/>
    <row r="71" spans="1:16" ht="12.75" customHeight="1" x14ac:dyDescent="0.2">
      <c r="C71" s="53"/>
      <c r="D71" s="53"/>
      <c r="E71" s="53"/>
      <c r="F71" s="53"/>
      <c r="G71" s="53"/>
      <c r="H71" s="53"/>
      <c r="I71" s="53"/>
      <c r="J71" s="53"/>
    </row>
    <row r="72" spans="1:16" ht="12.75" customHeight="1" x14ac:dyDescent="0.2">
      <c r="C72" s="53"/>
      <c r="D72" s="53"/>
      <c r="E72" s="53"/>
      <c r="F72" s="53"/>
      <c r="G72" s="53"/>
      <c r="H72" s="53"/>
      <c r="I72" s="53"/>
      <c r="J72" s="53"/>
    </row>
    <row r="73" spans="1:16" ht="15.95" customHeight="1" x14ac:dyDescent="0.2">
      <c r="C73" s="53"/>
      <c r="D73" s="53"/>
      <c r="E73" s="53"/>
      <c r="F73" s="53"/>
      <c r="G73" s="53"/>
      <c r="H73" s="53"/>
      <c r="I73" s="53"/>
      <c r="J73" s="53"/>
    </row>
    <row r="74" spans="1:16" ht="15.95" customHeight="1" x14ac:dyDescent="0.2">
      <c r="C74" s="53"/>
      <c r="D74" s="53"/>
      <c r="E74" s="53"/>
      <c r="F74" s="53"/>
      <c r="G74" s="53"/>
      <c r="H74" s="53"/>
      <c r="I74" s="53"/>
      <c r="J74" s="53"/>
    </row>
    <row r="75" spans="1:16" ht="15.95" customHeight="1" x14ac:dyDescent="0.2">
      <c r="C75" s="53"/>
      <c r="D75" s="53"/>
      <c r="E75" s="53"/>
      <c r="F75" s="53"/>
      <c r="G75" s="53"/>
      <c r="H75" s="53"/>
      <c r="I75" s="53"/>
      <c r="J75" s="53"/>
    </row>
    <row r="76" spans="1:16" ht="15.95" customHeight="1" x14ac:dyDescent="0.2">
      <c r="C76" s="53"/>
      <c r="D76" s="53"/>
      <c r="E76" s="53"/>
      <c r="F76" s="53"/>
      <c r="G76" s="53"/>
      <c r="H76" s="53"/>
      <c r="I76" s="53"/>
      <c r="J76" s="53"/>
    </row>
    <row r="77" spans="1:16" ht="15.95" customHeight="1" x14ac:dyDescent="0.2">
      <c r="C77" s="53"/>
      <c r="D77" s="53"/>
      <c r="E77" s="53"/>
      <c r="F77" s="53"/>
      <c r="G77" s="53"/>
      <c r="H77" s="53"/>
      <c r="I77" s="53"/>
      <c r="J77" s="53"/>
    </row>
    <row r="78" spans="1:16" ht="15.95" customHeight="1" x14ac:dyDescent="0.2">
      <c r="C78" s="53"/>
      <c r="D78" s="53"/>
      <c r="E78" s="53"/>
      <c r="F78" s="53"/>
      <c r="G78" s="53"/>
      <c r="H78" s="53"/>
      <c r="I78" s="53"/>
      <c r="J78" s="53"/>
    </row>
    <row r="79" spans="1:16" ht="15.95" customHeight="1" x14ac:dyDescent="0.2">
      <c r="C79" s="53"/>
      <c r="D79" s="53"/>
      <c r="E79" s="53"/>
      <c r="F79" s="53"/>
      <c r="G79" s="53"/>
      <c r="H79" s="53"/>
      <c r="I79" s="53"/>
      <c r="J79" s="53"/>
    </row>
    <row r="80" spans="1:16" ht="15.95" customHeight="1" x14ac:dyDescent="0.2">
      <c r="C80" s="53"/>
      <c r="D80" s="53"/>
      <c r="E80" s="53"/>
      <c r="F80" s="53"/>
      <c r="G80" s="53"/>
      <c r="H80" s="53"/>
      <c r="I80" s="53"/>
      <c r="J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1C180-36F1-45AD-9D4C-A0443CBCEC7F}">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3" customWidth="1"/>
    <col min="4" max="4" width="25.85546875" style="53" customWidth="1"/>
    <col min="5" max="5" width="6.7109375" style="87" customWidth="1"/>
    <col min="6" max="11" width="9.7109375" style="120" customWidth="1"/>
    <col min="12" max="12" width="9.7109375" style="121" customWidth="1"/>
    <col min="13" max="13" width="9.7109375" style="53" customWidth="1"/>
    <col min="14" max="16384" width="8.85546875" style="53"/>
  </cols>
  <sheetData>
    <row r="1" spans="1:17" customFormat="1" ht="36.75" customHeight="1" x14ac:dyDescent="0.2">
      <c r="A1" s="32"/>
      <c r="B1" s="32"/>
      <c r="C1" s="32"/>
      <c r="D1" s="33"/>
      <c r="E1" s="202"/>
      <c r="F1" s="33"/>
      <c r="G1" s="33"/>
      <c r="H1" s="33"/>
      <c r="I1" s="33"/>
      <c r="J1" s="33"/>
      <c r="K1" s="33"/>
      <c r="L1" s="34" t="s">
        <v>40</v>
      </c>
    </row>
    <row r="2" spans="1:17" customFormat="1" ht="11.25" customHeight="1" x14ac:dyDescent="0.2">
      <c r="A2" s="35"/>
      <c r="B2" s="35"/>
      <c r="C2" s="35"/>
      <c r="D2" s="36"/>
      <c r="E2" s="204"/>
      <c r="F2" s="36"/>
      <c r="G2" s="36"/>
      <c r="H2" s="36"/>
      <c r="I2" s="36"/>
      <c r="J2" s="36"/>
      <c r="K2" s="36"/>
      <c r="L2" s="36"/>
    </row>
    <row r="3" spans="1:17" s="39" customFormat="1" ht="20.100000000000001" customHeight="1" x14ac:dyDescent="0.2">
      <c r="A3" s="38" t="s">
        <v>328</v>
      </c>
      <c r="B3" s="38"/>
      <c r="C3" s="38"/>
      <c r="D3" s="38"/>
      <c r="E3" s="38"/>
      <c r="F3" s="38"/>
      <c r="G3" s="38"/>
      <c r="H3" s="38"/>
      <c r="I3" s="38"/>
      <c r="J3" s="38"/>
      <c r="K3" s="38"/>
      <c r="L3" s="38"/>
    </row>
    <row r="4" spans="1:17" s="39" customFormat="1" ht="12" customHeight="1" x14ac:dyDescent="0.2">
      <c r="A4" s="40" t="s">
        <v>86</v>
      </c>
      <c r="B4" s="40"/>
      <c r="C4" s="40"/>
      <c r="D4" s="40"/>
      <c r="E4" s="40"/>
      <c r="F4" s="40"/>
      <c r="G4" s="40"/>
      <c r="H4" s="40"/>
      <c r="I4" s="40"/>
      <c r="J4" s="40"/>
      <c r="K4" s="40"/>
      <c r="L4" s="40"/>
    </row>
    <row r="5" spans="1:17" s="39" customFormat="1" ht="12" customHeight="1" x14ac:dyDescent="0.2">
      <c r="A5" s="41" t="s">
        <v>42</v>
      </c>
      <c r="B5" s="41"/>
      <c r="C5" s="41"/>
      <c r="D5" s="41"/>
      <c r="E5" s="41"/>
      <c r="F5" s="41"/>
      <c r="G5" s="206"/>
      <c r="H5" s="206"/>
      <c r="I5" s="206"/>
      <c r="J5" s="206"/>
      <c r="K5" s="206"/>
      <c r="L5" s="206"/>
    </row>
    <row r="6" spans="1:17" s="39" customFormat="1" ht="11.25" customHeight="1" x14ac:dyDescent="0.2">
      <c r="A6" s="186"/>
      <c r="B6" s="186"/>
      <c r="C6" s="186"/>
      <c r="D6" s="186"/>
      <c r="E6" s="186"/>
      <c r="F6" s="186"/>
      <c r="G6" s="186"/>
      <c r="H6" s="186"/>
      <c r="I6" s="186"/>
      <c r="J6" s="186"/>
      <c r="K6" s="186"/>
      <c r="L6" s="186"/>
    </row>
    <row r="7" spans="1:17" customFormat="1" ht="12" customHeight="1" x14ac:dyDescent="0.2">
      <c r="A7" s="45" t="s">
        <v>87</v>
      </c>
      <c r="B7" s="46"/>
      <c r="C7" s="46"/>
      <c r="D7" s="46"/>
      <c r="E7" s="47" t="s">
        <v>88</v>
      </c>
      <c r="F7" s="48" t="s">
        <v>327</v>
      </c>
      <c r="G7" s="49"/>
      <c r="H7" s="49"/>
      <c r="I7" s="49"/>
      <c r="J7" s="50"/>
      <c r="K7" s="51" t="s">
        <v>176</v>
      </c>
      <c r="L7" s="52"/>
      <c r="M7" s="53"/>
      <c r="N7" s="53"/>
      <c r="O7" s="53"/>
      <c r="P7" s="53"/>
      <c r="Q7" s="53"/>
    </row>
    <row r="8" spans="1:17" ht="21.75" customHeight="1" x14ac:dyDescent="0.2">
      <c r="A8" s="54"/>
      <c r="B8" s="55"/>
      <c r="C8" s="55"/>
      <c r="D8" s="55"/>
      <c r="E8" s="56"/>
      <c r="F8" s="57" t="s">
        <v>91</v>
      </c>
      <c r="G8" s="57" t="s">
        <v>92</v>
      </c>
      <c r="H8" s="57" t="s">
        <v>93</v>
      </c>
      <c r="I8" s="57" t="s">
        <v>94</v>
      </c>
      <c r="J8" s="57" t="s">
        <v>95</v>
      </c>
      <c r="K8" s="58"/>
      <c r="L8" s="59"/>
    </row>
    <row r="9" spans="1:17" ht="12" customHeight="1" x14ac:dyDescent="0.2">
      <c r="A9" s="54"/>
      <c r="B9" s="55"/>
      <c r="C9" s="55"/>
      <c r="D9" s="55"/>
      <c r="E9" s="56"/>
      <c r="F9" s="60"/>
      <c r="G9" s="60"/>
      <c r="H9" s="60"/>
      <c r="I9" s="60"/>
      <c r="J9" s="60"/>
      <c r="K9" s="61" t="s">
        <v>96</v>
      </c>
      <c r="L9" s="62" t="s">
        <v>97</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98</v>
      </c>
      <c r="B11" s="210"/>
      <c r="C11" s="210"/>
      <c r="D11" s="211"/>
      <c r="E11" s="78">
        <v>100</v>
      </c>
      <c r="F11" s="80">
        <v>28093</v>
      </c>
      <c r="G11" s="79">
        <v>27736</v>
      </c>
      <c r="H11" s="79">
        <v>28594</v>
      </c>
      <c r="I11" s="79">
        <v>28115</v>
      </c>
      <c r="J11" s="105">
        <v>28435</v>
      </c>
      <c r="K11" s="79">
        <v>-342</v>
      </c>
      <c r="L11" s="81">
        <v>-1.2027430982943554</v>
      </c>
    </row>
    <row r="12" spans="1:17" ht="24" customHeight="1" x14ac:dyDescent="0.2">
      <c r="A12" s="212" t="s">
        <v>182</v>
      </c>
      <c r="B12" s="213"/>
      <c r="C12" s="213"/>
      <c r="D12" s="214"/>
      <c r="E12" s="78">
        <v>43.637204997686254</v>
      </c>
      <c r="F12" s="80">
        <v>12259</v>
      </c>
      <c r="G12" s="79">
        <v>12104</v>
      </c>
      <c r="H12" s="79">
        <v>12582</v>
      </c>
      <c r="I12" s="79">
        <v>12348</v>
      </c>
      <c r="J12" s="105">
        <v>12404</v>
      </c>
      <c r="K12" s="79">
        <v>-145</v>
      </c>
      <c r="L12" s="81">
        <v>-1.1689777491131892</v>
      </c>
    </row>
    <row r="13" spans="1:17" ht="15" customHeight="1" x14ac:dyDescent="0.2">
      <c r="A13" s="85"/>
      <c r="B13" s="215" t="s">
        <v>101</v>
      </c>
      <c r="C13" s="215"/>
      <c r="E13" s="78">
        <v>56.362795002313746</v>
      </c>
      <c r="F13" s="80">
        <v>15834</v>
      </c>
      <c r="G13" s="79">
        <v>15632</v>
      </c>
      <c r="H13" s="79">
        <v>16012</v>
      </c>
      <c r="I13" s="79">
        <v>15767</v>
      </c>
      <c r="J13" s="105">
        <v>16031</v>
      </c>
      <c r="K13" s="79">
        <v>-197</v>
      </c>
      <c r="L13" s="81">
        <v>-1.2288690661842681</v>
      </c>
    </row>
    <row r="14" spans="1:17" ht="22.5" customHeight="1" x14ac:dyDescent="0.2">
      <c r="A14" s="212" t="s">
        <v>183</v>
      </c>
      <c r="B14" s="213"/>
      <c r="C14" s="213"/>
      <c r="D14" s="214"/>
      <c r="E14" s="78">
        <v>26.554657743921972</v>
      </c>
      <c r="F14" s="80">
        <v>7460</v>
      </c>
      <c r="G14" s="79">
        <v>7276</v>
      </c>
      <c r="H14" s="79">
        <v>7567</v>
      </c>
      <c r="I14" s="79">
        <v>7246</v>
      </c>
      <c r="J14" s="105">
        <v>7710</v>
      </c>
      <c r="K14" s="79">
        <v>-250</v>
      </c>
      <c r="L14" s="81">
        <v>-3.2425421530479897</v>
      </c>
    </row>
    <row r="15" spans="1:17" ht="15" customHeight="1" x14ac:dyDescent="0.2">
      <c r="A15" s="85"/>
      <c r="B15" s="84"/>
      <c r="C15" s="53" t="s">
        <v>100</v>
      </c>
      <c r="E15" s="78">
        <v>41.86327077747989</v>
      </c>
      <c r="F15" s="80">
        <v>3123</v>
      </c>
      <c r="G15" s="79">
        <v>3086</v>
      </c>
      <c r="H15" s="79">
        <v>3268</v>
      </c>
      <c r="I15" s="79">
        <v>3112</v>
      </c>
      <c r="J15" s="105">
        <v>3238</v>
      </c>
      <c r="K15" s="79">
        <v>-115</v>
      </c>
      <c r="L15" s="81">
        <v>-3.5515750463248921</v>
      </c>
    </row>
    <row r="16" spans="1:17" ht="15" customHeight="1" x14ac:dyDescent="0.2">
      <c r="A16" s="85"/>
      <c r="B16" s="84"/>
      <c r="C16" s="53" t="s">
        <v>101</v>
      </c>
      <c r="E16" s="78">
        <v>58.13672922252011</v>
      </c>
      <c r="F16" s="80">
        <v>4337</v>
      </c>
      <c r="G16" s="79">
        <v>4190</v>
      </c>
      <c r="H16" s="79">
        <v>4299</v>
      </c>
      <c r="I16" s="79">
        <v>4134</v>
      </c>
      <c r="J16" s="105">
        <v>4472</v>
      </c>
      <c r="K16" s="79">
        <v>-135</v>
      </c>
      <c r="L16" s="81">
        <v>-3.0187835420393561</v>
      </c>
    </row>
    <row r="17" spans="1:12" ht="15" customHeight="1" x14ac:dyDescent="0.2">
      <c r="A17" s="85"/>
      <c r="B17" s="86" t="s">
        <v>103</v>
      </c>
      <c r="E17" s="78">
        <v>48.681166126793151</v>
      </c>
      <c r="F17" s="80">
        <v>13676</v>
      </c>
      <c r="G17" s="79">
        <v>13610</v>
      </c>
      <c r="H17" s="79">
        <v>14063</v>
      </c>
      <c r="I17" s="79">
        <v>13919</v>
      </c>
      <c r="J17" s="105">
        <v>13809</v>
      </c>
      <c r="K17" s="79">
        <v>-133</v>
      </c>
      <c r="L17" s="81">
        <v>-0.96313998117169963</v>
      </c>
    </row>
    <row r="18" spans="1:12" ht="15" customHeight="1" x14ac:dyDescent="0.2">
      <c r="A18" s="85"/>
      <c r="B18" s="84"/>
      <c r="C18" s="53" t="s">
        <v>100</v>
      </c>
      <c r="E18" s="78">
        <v>44.245393389880078</v>
      </c>
      <c r="F18" s="80">
        <v>6051</v>
      </c>
      <c r="G18" s="79">
        <v>5985</v>
      </c>
      <c r="H18" s="79">
        <v>6231</v>
      </c>
      <c r="I18" s="79">
        <v>6175</v>
      </c>
      <c r="J18" s="105">
        <v>6127</v>
      </c>
      <c r="K18" s="79">
        <v>-76</v>
      </c>
      <c r="L18" s="81">
        <v>-1.2404112942712584</v>
      </c>
    </row>
    <row r="19" spans="1:12" ht="15" customHeight="1" x14ac:dyDescent="0.2">
      <c r="A19" s="85"/>
      <c r="B19" s="84"/>
      <c r="C19" s="53" t="s">
        <v>101</v>
      </c>
      <c r="E19" s="78">
        <v>55.754606610119922</v>
      </c>
      <c r="F19" s="80">
        <v>7625</v>
      </c>
      <c r="G19" s="79">
        <v>7625</v>
      </c>
      <c r="H19" s="79">
        <v>7832</v>
      </c>
      <c r="I19" s="79">
        <v>7744</v>
      </c>
      <c r="J19" s="105">
        <v>7682</v>
      </c>
      <c r="K19" s="79">
        <v>-57</v>
      </c>
      <c r="L19" s="81">
        <v>-0.74199427232491544</v>
      </c>
    </row>
    <row r="20" spans="1:12" ht="15" customHeight="1" x14ac:dyDescent="0.2">
      <c r="A20" s="85"/>
      <c r="B20" s="86" t="s">
        <v>104</v>
      </c>
      <c r="E20" s="78">
        <v>12.757626454988788</v>
      </c>
      <c r="F20" s="80">
        <v>3584</v>
      </c>
      <c r="G20" s="79">
        <v>3572</v>
      </c>
      <c r="H20" s="79">
        <v>3630</v>
      </c>
      <c r="I20" s="79">
        <v>3620</v>
      </c>
      <c r="J20" s="105">
        <v>3594</v>
      </c>
      <c r="K20" s="79">
        <v>-10</v>
      </c>
      <c r="L20" s="81">
        <v>-0.27824151363383415</v>
      </c>
    </row>
    <row r="21" spans="1:12" ht="15" customHeight="1" x14ac:dyDescent="0.2">
      <c r="A21" s="85"/>
      <c r="B21" s="84"/>
      <c r="C21" s="53" t="s">
        <v>100</v>
      </c>
      <c r="E21" s="78">
        <v>38.671875</v>
      </c>
      <c r="F21" s="80">
        <v>1386</v>
      </c>
      <c r="G21" s="79">
        <v>1372</v>
      </c>
      <c r="H21" s="79">
        <v>1401</v>
      </c>
      <c r="I21" s="79">
        <v>1385</v>
      </c>
      <c r="J21" s="105">
        <v>1357</v>
      </c>
      <c r="K21" s="79">
        <v>29</v>
      </c>
      <c r="L21" s="81">
        <v>2.1370670596904939</v>
      </c>
    </row>
    <row r="22" spans="1:12" ht="15" customHeight="1" x14ac:dyDescent="0.2">
      <c r="A22" s="85"/>
      <c r="B22" s="84"/>
      <c r="C22" s="53" t="s">
        <v>101</v>
      </c>
      <c r="E22" s="78">
        <v>61.328125</v>
      </c>
      <c r="F22" s="80">
        <v>2198</v>
      </c>
      <c r="G22" s="79">
        <v>2200</v>
      </c>
      <c r="H22" s="79">
        <v>2229</v>
      </c>
      <c r="I22" s="79">
        <v>2235</v>
      </c>
      <c r="J22" s="105">
        <v>2237</v>
      </c>
      <c r="K22" s="79">
        <v>-39</v>
      </c>
      <c r="L22" s="81">
        <v>-1.743406347787215</v>
      </c>
    </row>
    <row r="23" spans="1:12" ht="15" customHeight="1" x14ac:dyDescent="0.2">
      <c r="A23" s="85"/>
      <c r="B23" s="86" t="s">
        <v>105</v>
      </c>
      <c r="E23" s="78">
        <v>12.006549674296089</v>
      </c>
      <c r="F23" s="80">
        <v>3373</v>
      </c>
      <c r="G23" s="79">
        <v>3278</v>
      </c>
      <c r="H23" s="79">
        <v>3334</v>
      </c>
      <c r="I23" s="79">
        <v>3330</v>
      </c>
      <c r="J23" s="105">
        <v>3322</v>
      </c>
      <c r="K23" s="79">
        <v>51</v>
      </c>
      <c r="L23" s="81">
        <v>1.5352197471402769</v>
      </c>
    </row>
    <row r="24" spans="1:12" ht="15" customHeight="1" x14ac:dyDescent="0.2">
      <c r="A24" s="85"/>
      <c r="B24" s="84"/>
      <c r="C24" s="53" t="s">
        <v>100</v>
      </c>
      <c r="E24" s="78">
        <v>50.370589979246958</v>
      </c>
      <c r="F24" s="80">
        <v>1699</v>
      </c>
      <c r="G24" s="79">
        <v>1661</v>
      </c>
      <c r="H24" s="79">
        <v>1682</v>
      </c>
      <c r="I24" s="79">
        <v>1676</v>
      </c>
      <c r="J24" s="105">
        <v>1682</v>
      </c>
      <c r="K24" s="79">
        <v>17</v>
      </c>
      <c r="L24" s="81">
        <v>1.0107015457788346</v>
      </c>
    </row>
    <row r="25" spans="1:12" ht="15" customHeight="1" x14ac:dyDescent="0.2">
      <c r="A25" s="85"/>
      <c r="B25" s="84"/>
      <c r="C25" s="53" t="s">
        <v>101</v>
      </c>
      <c r="E25" s="78">
        <v>49.629410020753042</v>
      </c>
      <c r="F25" s="80">
        <v>1674</v>
      </c>
      <c r="G25" s="79">
        <v>1617</v>
      </c>
      <c r="H25" s="79">
        <v>1652</v>
      </c>
      <c r="I25" s="79">
        <v>1654</v>
      </c>
      <c r="J25" s="105">
        <v>1640</v>
      </c>
      <c r="K25" s="79">
        <v>34</v>
      </c>
      <c r="L25" s="81">
        <v>2.0731707317073171</v>
      </c>
    </row>
    <row r="26" spans="1:12" ht="15" customHeight="1" x14ac:dyDescent="0.2">
      <c r="A26" s="85"/>
      <c r="C26" s="86" t="s">
        <v>184</v>
      </c>
      <c r="D26" s="53" t="s">
        <v>185</v>
      </c>
      <c r="E26" s="78">
        <v>1.6908126579574982</v>
      </c>
      <c r="F26" s="80">
        <v>475</v>
      </c>
      <c r="G26" s="79">
        <v>457</v>
      </c>
      <c r="H26" s="79">
        <v>407</v>
      </c>
      <c r="I26" s="79">
        <v>416</v>
      </c>
      <c r="J26" s="105">
        <v>415</v>
      </c>
      <c r="K26" s="79">
        <v>60</v>
      </c>
      <c r="L26" s="81">
        <v>14.457831325301205</v>
      </c>
    </row>
    <row r="27" spans="1:12" ht="15" customHeight="1" x14ac:dyDescent="0.2">
      <c r="A27" s="85"/>
      <c r="B27" s="84"/>
      <c r="D27" s="216" t="s">
        <v>100</v>
      </c>
      <c r="E27" s="78">
        <v>41.684210526315788</v>
      </c>
      <c r="F27" s="80">
        <v>198</v>
      </c>
      <c r="G27" s="79">
        <v>195</v>
      </c>
      <c r="H27" s="79">
        <v>167</v>
      </c>
      <c r="I27" s="79">
        <v>161</v>
      </c>
      <c r="J27" s="105">
        <v>161</v>
      </c>
      <c r="K27" s="79">
        <v>37</v>
      </c>
      <c r="L27" s="81">
        <v>22.981366459627328</v>
      </c>
    </row>
    <row r="28" spans="1:12" ht="15" customHeight="1" x14ac:dyDescent="0.2">
      <c r="A28" s="85"/>
      <c r="B28" s="84"/>
      <c r="D28" s="216" t="s">
        <v>101</v>
      </c>
      <c r="E28" s="78">
        <v>58.315789473684212</v>
      </c>
      <c r="F28" s="80">
        <v>277</v>
      </c>
      <c r="G28" s="79">
        <v>262</v>
      </c>
      <c r="H28" s="79">
        <v>240</v>
      </c>
      <c r="I28" s="79">
        <v>255</v>
      </c>
      <c r="J28" s="105">
        <v>254</v>
      </c>
      <c r="K28" s="79">
        <v>23</v>
      </c>
      <c r="L28" s="81">
        <v>9.0551181102362204</v>
      </c>
    </row>
    <row r="29" spans="1:12" ht="24" customHeight="1" x14ac:dyDescent="0.2">
      <c r="A29" s="212" t="s">
        <v>186</v>
      </c>
      <c r="B29" s="213"/>
      <c r="C29" s="213"/>
      <c r="D29" s="214"/>
      <c r="E29" s="78">
        <v>79.834834300359518</v>
      </c>
      <c r="F29" s="80">
        <v>22428</v>
      </c>
      <c r="G29" s="79">
        <v>22146</v>
      </c>
      <c r="H29" s="79">
        <v>22797</v>
      </c>
      <c r="I29" s="79">
        <v>22378</v>
      </c>
      <c r="J29" s="105">
        <v>22909</v>
      </c>
      <c r="K29" s="79">
        <v>-481</v>
      </c>
      <c r="L29" s="81">
        <v>-2.0996115063948668</v>
      </c>
    </row>
    <row r="30" spans="1:12" ht="15" customHeight="1" x14ac:dyDescent="0.2">
      <c r="A30" s="85"/>
      <c r="B30" s="84"/>
      <c r="C30" s="53" t="s">
        <v>100</v>
      </c>
      <c r="E30" s="78">
        <v>42.750133761369717</v>
      </c>
      <c r="F30" s="80">
        <v>9588</v>
      </c>
      <c r="G30" s="79">
        <v>9451</v>
      </c>
      <c r="H30" s="79">
        <v>9777</v>
      </c>
      <c r="I30" s="79">
        <v>9605</v>
      </c>
      <c r="J30" s="105">
        <v>9804</v>
      </c>
      <c r="K30" s="79">
        <v>-216</v>
      </c>
      <c r="L30" s="81">
        <v>-2.2031823745410035</v>
      </c>
    </row>
    <row r="31" spans="1:12" ht="15" customHeight="1" x14ac:dyDescent="0.2">
      <c r="A31" s="85"/>
      <c r="B31" s="84"/>
      <c r="C31" s="53" t="s">
        <v>101</v>
      </c>
      <c r="E31" s="78">
        <v>57.249866238630283</v>
      </c>
      <c r="F31" s="80">
        <v>12840</v>
      </c>
      <c r="G31" s="79">
        <v>12695</v>
      </c>
      <c r="H31" s="79">
        <v>13020</v>
      </c>
      <c r="I31" s="79">
        <v>12773</v>
      </c>
      <c r="J31" s="105">
        <v>13105</v>
      </c>
      <c r="K31" s="79">
        <v>-265</v>
      </c>
      <c r="L31" s="81">
        <v>-2.0221289584128197</v>
      </c>
    </row>
    <row r="32" spans="1:12" ht="15" customHeight="1" x14ac:dyDescent="0.2">
      <c r="A32" s="85"/>
      <c r="B32" s="84" t="s">
        <v>111</v>
      </c>
      <c r="E32" s="78">
        <v>20.165165699640479</v>
      </c>
      <c r="F32" s="79">
        <v>5665</v>
      </c>
      <c r="G32" s="79">
        <v>5590</v>
      </c>
      <c r="H32" s="79">
        <v>5797</v>
      </c>
      <c r="I32" s="79">
        <v>5737</v>
      </c>
      <c r="J32" s="105">
        <v>5526</v>
      </c>
      <c r="K32" s="79">
        <v>139</v>
      </c>
      <c r="L32" s="81">
        <v>2.5153818313427432</v>
      </c>
    </row>
    <row r="33" spans="1:12" ht="15" customHeight="1" x14ac:dyDescent="0.2">
      <c r="A33" s="85"/>
      <c r="B33" s="84"/>
      <c r="C33" s="53" t="s">
        <v>100</v>
      </c>
      <c r="E33" s="78">
        <v>47.149161518093557</v>
      </c>
      <c r="F33" s="79">
        <v>2671</v>
      </c>
      <c r="G33" s="79">
        <v>2653</v>
      </c>
      <c r="H33" s="79">
        <v>2805</v>
      </c>
      <c r="I33" s="79">
        <v>2743</v>
      </c>
      <c r="J33" s="105">
        <v>2600</v>
      </c>
      <c r="K33" s="79">
        <v>71</v>
      </c>
      <c r="L33" s="81">
        <v>2.7307692307692308</v>
      </c>
    </row>
    <row r="34" spans="1:12" ht="15" customHeight="1" x14ac:dyDescent="0.2">
      <c r="A34" s="85"/>
      <c r="B34" s="84"/>
      <c r="C34" s="53" t="s">
        <v>101</v>
      </c>
      <c r="E34" s="78">
        <v>52.850838481906443</v>
      </c>
      <c r="F34" s="79">
        <v>2994</v>
      </c>
      <c r="G34" s="79">
        <v>2937</v>
      </c>
      <c r="H34" s="79">
        <v>2992</v>
      </c>
      <c r="I34" s="79">
        <v>2994</v>
      </c>
      <c r="J34" s="105">
        <v>2926</v>
      </c>
      <c r="K34" s="79">
        <v>68</v>
      </c>
      <c r="L34" s="81">
        <v>2.3239917976760083</v>
      </c>
    </row>
    <row r="35" spans="1:12" ht="24" customHeight="1" x14ac:dyDescent="0.2">
      <c r="A35" s="212" t="s">
        <v>189</v>
      </c>
      <c r="B35" s="213"/>
      <c r="C35" s="213"/>
      <c r="D35" s="214"/>
      <c r="E35" s="78">
        <v>28.626348200619372</v>
      </c>
      <c r="F35" s="79">
        <v>8042</v>
      </c>
      <c r="G35" s="79">
        <v>7894</v>
      </c>
      <c r="H35" s="79">
        <v>8147</v>
      </c>
      <c r="I35" s="79">
        <v>7873</v>
      </c>
      <c r="J35" s="79">
        <v>8188</v>
      </c>
      <c r="K35" s="285">
        <v>-146</v>
      </c>
      <c r="L35" s="286">
        <v>-1.7830972154372251</v>
      </c>
    </row>
    <row r="36" spans="1:12" ht="15" customHeight="1" x14ac:dyDescent="0.2">
      <c r="A36" s="85"/>
      <c r="B36" s="84"/>
      <c r="C36" s="53" t="s">
        <v>100</v>
      </c>
      <c r="E36" s="78">
        <v>42.762994280029844</v>
      </c>
      <c r="F36" s="79">
        <v>3439</v>
      </c>
      <c r="G36" s="79">
        <v>3402</v>
      </c>
      <c r="H36" s="79">
        <v>3530</v>
      </c>
      <c r="I36" s="79">
        <v>3422</v>
      </c>
      <c r="J36" s="79">
        <v>3534</v>
      </c>
      <c r="K36" s="285">
        <v>-95</v>
      </c>
      <c r="L36" s="81">
        <v>-2.6881720430107525</v>
      </c>
    </row>
    <row r="37" spans="1:12" ht="15" customHeight="1" x14ac:dyDescent="0.2">
      <c r="A37" s="85"/>
      <c r="B37" s="84"/>
      <c r="C37" s="53" t="s">
        <v>101</v>
      </c>
      <c r="E37" s="78">
        <v>57.237005719970156</v>
      </c>
      <c r="F37" s="79">
        <v>4603</v>
      </c>
      <c r="G37" s="79">
        <v>4492</v>
      </c>
      <c r="H37" s="79">
        <v>4617</v>
      </c>
      <c r="I37" s="79">
        <v>4451</v>
      </c>
      <c r="J37" s="105">
        <v>4654</v>
      </c>
      <c r="K37" s="79">
        <v>-51</v>
      </c>
      <c r="L37" s="81">
        <v>-1.0958315427589171</v>
      </c>
    </row>
    <row r="38" spans="1:12" ht="15" customHeight="1" x14ac:dyDescent="0.2">
      <c r="A38" s="85"/>
      <c r="B38" s="84" t="s">
        <v>329</v>
      </c>
      <c r="E38" s="78">
        <v>39.10226746876446</v>
      </c>
      <c r="F38" s="79">
        <v>10985</v>
      </c>
      <c r="G38" s="79">
        <v>10899</v>
      </c>
      <c r="H38" s="79">
        <v>11207</v>
      </c>
      <c r="I38" s="79">
        <v>11181</v>
      </c>
      <c r="J38" s="105">
        <v>11232</v>
      </c>
      <c r="K38" s="79">
        <v>-247</v>
      </c>
      <c r="L38" s="81">
        <v>-2.199074074074074</v>
      </c>
    </row>
    <row r="39" spans="1:12" ht="15" customHeight="1" x14ac:dyDescent="0.2">
      <c r="A39" s="85"/>
      <c r="B39" s="84"/>
      <c r="C39" s="53" t="s">
        <v>100</v>
      </c>
      <c r="E39" s="78">
        <v>44.478834774692764</v>
      </c>
      <c r="F39" s="80">
        <v>4886</v>
      </c>
      <c r="G39" s="79">
        <v>4814</v>
      </c>
      <c r="H39" s="79">
        <v>4990</v>
      </c>
      <c r="I39" s="79">
        <v>4944</v>
      </c>
      <c r="J39" s="105">
        <v>4923</v>
      </c>
      <c r="K39" s="79">
        <v>-37</v>
      </c>
      <c r="L39" s="81">
        <v>-0.7515742433475523</v>
      </c>
    </row>
    <row r="40" spans="1:12" ht="15" customHeight="1" x14ac:dyDescent="0.2">
      <c r="A40" s="85"/>
      <c r="B40" s="84"/>
      <c r="C40" s="53" t="s">
        <v>101</v>
      </c>
      <c r="E40" s="78">
        <v>55.521165225307236</v>
      </c>
      <c r="F40" s="80">
        <v>6099</v>
      </c>
      <c r="G40" s="79">
        <v>6085</v>
      </c>
      <c r="H40" s="79">
        <v>6217</v>
      </c>
      <c r="I40" s="79">
        <v>6237</v>
      </c>
      <c r="J40" s="105">
        <v>6309</v>
      </c>
      <c r="K40" s="79">
        <v>-210</v>
      </c>
      <c r="L40" s="81">
        <v>-3.3285782215882072</v>
      </c>
    </row>
    <row r="41" spans="1:12" ht="15" customHeight="1" x14ac:dyDescent="0.2">
      <c r="A41" s="85"/>
      <c r="B41" s="53" t="s">
        <v>551</v>
      </c>
      <c r="E41" s="78">
        <v>17.249848716762184</v>
      </c>
      <c r="F41" s="80">
        <v>4846</v>
      </c>
      <c r="G41" s="79">
        <v>4697</v>
      </c>
      <c r="H41" s="79">
        <v>4718</v>
      </c>
      <c r="I41" s="79">
        <v>4611</v>
      </c>
      <c r="J41" s="105">
        <v>4591</v>
      </c>
      <c r="K41" s="79">
        <v>255</v>
      </c>
      <c r="L41" s="81">
        <v>5.5543454585057725</v>
      </c>
    </row>
    <row r="42" spans="1:12" ht="15" customHeight="1" x14ac:dyDescent="0.2">
      <c r="A42" s="85"/>
      <c r="B42" s="84"/>
      <c r="C42" s="53" t="s">
        <v>100</v>
      </c>
      <c r="E42" s="78">
        <v>43.025175402393728</v>
      </c>
      <c r="F42" s="80">
        <v>2085</v>
      </c>
      <c r="G42" s="79">
        <v>2047</v>
      </c>
      <c r="H42" s="79">
        <v>2067</v>
      </c>
      <c r="I42" s="79">
        <v>2025</v>
      </c>
      <c r="J42" s="105">
        <v>2011</v>
      </c>
      <c r="K42" s="79">
        <v>74</v>
      </c>
      <c r="L42" s="81">
        <v>3.6797613127797115</v>
      </c>
    </row>
    <row r="43" spans="1:12" ht="15" customHeight="1" x14ac:dyDescent="0.2">
      <c r="A43" s="85"/>
      <c r="B43" s="84"/>
      <c r="C43" s="53" t="s">
        <v>101</v>
      </c>
      <c r="E43" s="78">
        <v>56.974824597606272</v>
      </c>
      <c r="F43" s="80">
        <v>2761</v>
      </c>
      <c r="G43" s="79">
        <v>2650</v>
      </c>
      <c r="H43" s="79">
        <v>2651</v>
      </c>
      <c r="I43" s="79">
        <v>2586</v>
      </c>
      <c r="J43" s="105">
        <v>2580</v>
      </c>
      <c r="K43" s="79">
        <v>181</v>
      </c>
      <c r="L43" s="81">
        <v>7.0155038759689923</v>
      </c>
    </row>
    <row r="44" spans="1:12" ht="15" customHeight="1" x14ac:dyDescent="0.2">
      <c r="A44" s="85"/>
      <c r="B44" s="84" t="s">
        <v>202</v>
      </c>
      <c r="E44" s="78">
        <v>15.021535613853985</v>
      </c>
      <c r="F44" s="80">
        <v>4220</v>
      </c>
      <c r="G44" s="79">
        <v>4246</v>
      </c>
      <c r="H44" s="79">
        <v>4522</v>
      </c>
      <c r="I44" s="79">
        <v>4450</v>
      </c>
      <c r="J44" s="105">
        <v>4424</v>
      </c>
      <c r="K44" s="79">
        <v>-204</v>
      </c>
      <c r="L44" s="81">
        <v>-4.6112115732368899</v>
      </c>
    </row>
    <row r="45" spans="1:12" ht="15" customHeight="1" x14ac:dyDescent="0.2">
      <c r="A45" s="85"/>
      <c r="B45" s="84"/>
      <c r="C45" s="53" t="s">
        <v>100</v>
      </c>
      <c r="E45" s="78">
        <v>43.81516587677725</v>
      </c>
      <c r="F45" s="80">
        <v>1849</v>
      </c>
      <c r="G45" s="79">
        <v>1841</v>
      </c>
      <c r="H45" s="79">
        <v>1995</v>
      </c>
      <c r="I45" s="79">
        <v>1957</v>
      </c>
      <c r="J45" s="105">
        <v>1936</v>
      </c>
      <c r="K45" s="79">
        <v>-87</v>
      </c>
      <c r="L45" s="81">
        <v>-4.4938016528925617</v>
      </c>
    </row>
    <row r="46" spans="1:12" ht="15" customHeight="1" x14ac:dyDescent="0.2">
      <c r="A46" s="88"/>
      <c r="B46" s="89"/>
      <c r="C46" s="131" t="s">
        <v>101</v>
      </c>
      <c r="D46" s="131"/>
      <c r="E46" s="90">
        <v>56.18483412322275</v>
      </c>
      <c r="F46" s="108">
        <v>2371</v>
      </c>
      <c r="G46" s="109">
        <v>2405</v>
      </c>
      <c r="H46" s="109">
        <v>2527</v>
      </c>
      <c r="I46" s="109">
        <v>2493</v>
      </c>
      <c r="J46" s="110">
        <v>2488</v>
      </c>
      <c r="K46" s="109">
        <v>-117</v>
      </c>
      <c r="L46" s="111">
        <v>-4.702572347266881</v>
      </c>
    </row>
    <row r="47" spans="1:12" s="113" customFormat="1" ht="11.25" customHeight="1" x14ac:dyDescent="0.15">
      <c r="L47" s="114" t="s">
        <v>37</v>
      </c>
    </row>
    <row r="48" spans="1:12" s="113" customFormat="1" ht="12.75" customHeight="1" x14ac:dyDescent="0.2">
      <c r="A48" s="113" t="s">
        <v>203</v>
      </c>
      <c r="B48" s="86"/>
      <c r="C48" s="86"/>
      <c r="D48" s="86"/>
      <c r="E48" s="86"/>
      <c r="F48" s="86"/>
      <c r="G48" s="86"/>
      <c r="H48" s="86"/>
      <c r="I48" s="86"/>
      <c r="J48" s="86"/>
      <c r="K48" s="86"/>
      <c r="L48" s="86"/>
    </row>
    <row r="49" spans="1:12" s="86" customFormat="1" ht="12.75" customHeight="1" x14ac:dyDescent="0.2">
      <c r="A49" s="113" t="s">
        <v>330</v>
      </c>
    </row>
    <row r="50" spans="1:12" s="86" customFormat="1" ht="12.75" customHeight="1" x14ac:dyDescent="0.2">
      <c r="A50" s="113" t="s">
        <v>331</v>
      </c>
    </row>
    <row r="51" spans="1:12" s="86" customFormat="1" ht="21" customHeight="1" x14ac:dyDescent="0.2">
      <c r="A51" s="116" t="s">
        <v>117</v>
      </c>
      <c r="B51" s="116"/>
      <c r="C51" s="116"/>
      <c r="D51" s="116"/>
      <c r="E51" s="116"/>
      <c r="F51" s="116"/>
      <c r="G51" s="116"/>
      <c r="H51" s="116"/>
      <c r="I51" s="116"/>
      <c r="J51" s="116"/>
      <c r="K51" s="116"/>
      <c r="L51" s="116"/>
    </row>
    <row r="52" spans="1:12" s="86" customFormat="1" ht="12.75" customHeight="1" x14ac:dyDescent="0.2">
      <c r="A52" s="116" t="s">
        <v>207</v>
      </c>
      <c r="B52" s="116"/>
      <c r="C52" s="116"/>
      <c r="D52" s="116"/>
      <c r="E52" s="116"/>
      <c r="F52" s="116"/>
      <c r="G52" s="116"/>
      <c r="H52" s="116"/>
      <c r="I52" s="116"/>
      <c r="J52" s="116"/>
      <c r="K52" s="116"/>
      <c r="L52" s="116"/>
    </row>
    <row r="53" spans="1:12" s="86" customFormat="1" ht="12.75" customHeight="1" x14ac:dyDescent="0.2">
      <c r="A53" s="280"/>
      <c r="B53" s="280"/>
      <c r="C53" s="280"/>
      <c r="D53" s="280"/>
      <c r="E53" s="280"/>
      <c r="F53" s="280"/>
      <c r="G53" s="280"/>
      <c r="H53" s="280"/>
      <c r="I53" s="280"/>
      <c r="J53" s="280"/>
      <c r="K53" s="280"/>
      <c r="L53" s="280"/>
    </row>
    <row r="54" spans="1:12" s="86" customFormat="1" ht="12.75" customHeight="1" x14ac:dyDescent="0.2">
      <c r="A54" s="116"/>
      <c r="B54" s="116"/>
      <c r="C54" s="116"/>
      <c r="D54" s="116"/>
      <c r="E54" s="116"/>
      <c r="F54" s="116"/>
      <c r="G54" s="116"/>
      <c r="H54" s="116"/>
      <c r="I54" s="116"/>
      <c r="J54" s="116"/>
      <c r="K54" s="116"/>
      <c r="L54" s="116"/>
    </row>
    <row r="55" spans="1:12" ht="12.75" customHeight="1" x14ac:dyDescent="0.2">
      <c r="E55" s="53"/>
      <c r="F55" s="53"/>
      <c r="G55" s="53"/>
      <c r="H55" s="53"/>
      <c r="I55" s="53"/>
      <c r="J55" s="53"/>
      <c r="K55" s="53"/>
      <c r="L55" s="53"/>
    </row>
    <row r="56" spans="1:12" ht="15.95" customHeight="1" x14ac:dyDescent="0.2">
      <c r="E56" s="53"/>
      <c r="F56" s="53"/>
      <c r="G56" s="53"/>
      <c r="H56" s="53"/>
      <c r="I56" s="53"/>
      <c r="J56" s="53"/>
      <c r="K56" s="53"/>
      <c r="L56" s="53"/>
    </row>
    <row r="57" spans="1:12" ht="15.95" customHeight="1" x14ac:dyDescent="0.2">
      <c r="E57" s="53"/>
      <c r="F57" s="53"/>
      <c r="G57" s="53"/>
      <c r="H57" s="53"/>
      <c r="I57" s="53"/>
      <c r="J57" s="53"/>
      <c r="K57" s="53"/>
      <c r="L57" s="53"/>
    </row>
    <row r="58" spans="1:12" ht="15.95" customHeight="1" x14ac:dyDescent="0.2">
      <c r="E58" s="53"/>
      <c r="F58" s="53"/>
      <c r="G58" s="53"/>
      <c r="H58" s="53"/>
      <c r="I58" s="53"/>
      <c r="J58" s="53"/>
      <c r="K58" s="53"/>
      <c r="L58" s="53"/>
    </row>
    <row r="59" spans="1:12" ht="15.95" customHeight="1" x14ac:dyDescent="0.2">
      <c r="E59" s="53"/>
      <c r="F59" s="53"/>
      <c r="G59" s="53"/>
      <c r="H59" s="53"/>
      <c r="I59" s="53"/>
      <c r="J59" s="53"/>
      <c r="K59" s="53"/>
      <c r="L59" s="53"/>
    </row>
    <row r="60" spans="1:12" ht="15.95" customHeight="1" x14ac:dyDescent="0.2">
      <c r="E60" s="53"/>
      <c r="F60" s="53"/>
      <c r="G60" s="53"/>
      <c r="H60" s="53"/>
      <c r="I60" s="53"/>
      <c r="J60" s="53"/>
      <c r="K60" s="53"/>
      <c r="L60" s="53"/>
    </row>
    <row r="61" spans="1:12" ht="15.95" customHeight="1" x14ac:dyDescent="0.2">
      <c r="E61" s="53"/>
      <c r="F61" s="53"/>
      <c r="G61" s="53"/>
      <c r="H61" s="53"/>
      <c r="I61" s="53"/>
      <c r="J61" s="53"/>
      <c r="K61" s="53"/>
      <c r="L61" s="53"/>
    </row>
    <row r="62" spans="1:12" ht="15.95" customHeight="1" x14ac:dyDescent="0.2">
      <c r="E62" s="53"/>
      <c r="F62" s="53"/>
      <c r="G62" s="53"/>
      <c r="H62" s="53"/>
      <c r="I62" s="53"/>
      <c r="J62" s="53"/>
      <c r="K62" s="53"/>
      <c r="L62" s="53"/>
    </row>
    <row r="63" spans="1:12" ht="15.95" customHeight="1" x14ac:dyDescent="0.2">
      <c r="E63" s="53"/>
      <c r="F63" s="53"/>
      <c r="G63" s="53"/>
      <c r="H63" s="53"/>
      <c r="I63" s="53"/>
      <c r="J63" s="53"/>
      <c r="K63" s="53"/>
      <c r="L63" s="53"/>
    </row>
    <row r="64" spans="1:12" ht="15.95" customHeight="1" x14ac:dyDescent="0.2">
      <c r="E64" s="53"/>
      <c r="F64" s="53"/>
      <c r="G64" s="53"/>
      <c r="H64" s="53"/>
      <c r="I64" s="53"/>
      <c r="J64" s="53"/>
      <c r="K64" s="53"/>
      <c r="L64" s="53"/>
    </row>
    <row r="65" spans="5:12" ht="15.95" customHeight="1" x14ac:dyDescent="0.2">
      <c r="E65" s="53"/>
      <c r="F65" s="53"/>
      <c r="G65" s="53"/>
      <c r="H65" s="53"/>
      <c r="I65" s="53"/>
      <c r="J65" s="53"/>
      <c r="K65" s="53"/>
      <c r="L65" s="53"/>
    </row>
    <row r="66" spans="5:12" ht="15.95" customHeight="1" x14ac:dyDescent="0.2">
      <c r="E66" s="53"/>
      <c r="F66" s="53"/>
      <c r="G66" s="53"/>
      <c r="H66" s="53"/>
      <c r="I66" s="53"/>
      <c r="J66" s="53"/>
      <c r="K66" s="53"/>
      <c r="L66" s="53"/>
    </row>
    <row r="67" spans="5:12" ht="15.95" customHeight="1" x14ac:dyDescent="0.2">
      <c r="E67" s="53"/>
      <c r="F67" s="53"/>
      <c r="G67" s="53"/>
      <c r="H67" s="53"/>
      <c r="I67" s="53"/>
      <c r="J67" s="53"/>
      <c r="K67" s="53"/>
      <c r="L67" s="53"/>
    </row>
    <row r="68" spans="5:12" ht="15.95" customHeight="1" x14ac:dyDescent="0.2">
      <c r="E68" s="53"/>
      <c r="F68" s="53"/>
      <c r="G68" s="53"/>
      <c r="H68" s="53"/>
      <c r="I68" s="53"/>
      <c r="J68" s="53"/>
      <c r="K68" s="53"/>
      <c r="L68" s="53"/>
    </row>
    <row r="69" spans="5:12" ht="15.95" customHeight="1" x14ac:dyDescent="0.2">
      <c r="E69" s="53"/>
      <c r="F69" s="53"/>
      <c r="G69" s="53"/>
      <c r="H69" s="53"/>
      <c r="I69" s="53"/>
      <c r="J69" s="53"/>
      <c r="K69" s="53"/>
      <c r="L69" s="53"/>
    </row>
    <row r="70" spans="5:12" ht="15.95" customHeight="1" x14ac:dyDescent="0.2">
      <c r="E70" s="53"/>
      <c r="F70" s="53"/>
      <c r="G70" s="53"/>
      <c r="H70" s="53"/>
      <c r="I70" s="53"/>
      <c r="J70" s="53"/>
      <c r="K70" s="53"/>
      <c r="L70" s="53"/>
    </row>
    <row r="71" spans="5:12" ht="15.95" customHeight="1" x14ac:dyDescent="0.2">
      <c r="E71" s="53"/>
      <c r="F71" s="53"/>
      <c r="G71" s="53"/>
      <c r="H71" s="53"/>
      <c r="I71" s="53"/>
      <c r="J71" s="53"/>
      <c r="K71" s="53"/>
      <c r="L71" s="53"/>
    </row>
    <row r="72" spans="5:12" ht="15.95" customHeight="1" x14ac:dyDescent="0.2">
      <c r="E72" s="53"/>
      <c r="F72" s="53"/>
      <c r="G72" s="53"/>
      <c r="H72" s="53"/>
      <c r="I72" s="53"/>
      <c r="J72" s="53"/>
      <c r="K72" s="53"/>
      <c r="L72" s="53"/>
    </row>
    <row r="73" spans="5:12" ht="15.95" customHeight="1" x14ac:dyDescent="0.2">
      <c r="E73" s="53"/>
      <c r="F73" s="53"/>
      <c r="G73" s="53"/>
      <c r="H73" s="53"/>
      <c r="I73" s="53"/>
      <c r="J73" s="53"/>
      <c r="K73" s="53"/>
      <c r="L73" s="53"/>
    </row>
    <row r="74" spans="5:12" ht="15.95" customHeight="1" x14ac:dyDescent="0.2">
      <c r="E74" s="53"/>
      <c r="F74" s="53"/>
      <c r="G74" s="53"/>
      <c r="H74" s="53"/>
      <c r="I74" s="53"/>
      <c r="J74" s="53"/>
      <c r="K74" s="53"/>
      <c r="L74" s="53"/>
    </row>
    <row r="75" spans="5:12" ht="15.95" customHeight="1" x14ac:dyDescent="0.2">
      <c r="E75" s="53"/>
      <c r="F75" s="53"/>
      <c r="G75" s="53"/>
      <c r="H75" s="53"/>
      <c r="I75" s="53"/>
      <c r="J75" s="53"/>
      <c r="K75" s="53"/>
      <c r="L75" s="53"/>
    </row>
    <row r="76" spans="5:12" ht="15.95" customHeight="1" x14ac:dyDescent="0.2">
      <c r="E76" s="53"/>
      <c r="F76" s="53"/>
      <c r="G76" s="53"/>
      <c r="H76" s="53"/>
      <c r="I76" s="53"/>
      <c r="J76" s="53"/>
      <c r="K76" s="53"/>
      <c r="L76" s="53"/>
    </row>
    <row r="77" spans="5:12" ht="15.95" customHeight="1" x14ac:dyDescent="0.2">
      <c r="E77" s="53"/>
      <c r="F77" s="53"/>
      <c r="G77" s="53"/>
      <c r="H77" s="53"/>
      <c r="I77" s="53"/>
      <c r="J77" s="53"/>
      <c r="K77" s="53"/>
      <c r="L77" s="53"/>
    </row>
    <row r="78" spans="5:12" ht="15.95" customHeight="1" x14ac:dyDescent="0.2">
      <c r="E78" s="53"/>
      <c r="F78" s="53"/>
      <c r="G78" s="53"/>
      <c r="H78" s="53"/>
      <c r="I78" s="53"/>
      <c r="J78" s="53"/>
      <c r="K78" s="53"/>
      <c r="L78" s="53"/>
    </row>
    <row r="79" spans="5:12" ht="15.95" customHeight="1" x14ac:dyDescent="0.2">
      <c r="E79" s="53"/>
      <c r="F79" s="53"/>
      <c r="G79" s="53"/>
      <c r="H79" s="53"/>
      <c r="I79" s="53"/>
      <c r="J79" s="53"/>
      <c r="K79" s="53"/>
      <c r="L79" s="53"/>
    </row>
    <row r="80" spans="5:12" ht="15.95" customHeight="1" x14ac:dyDescent="0.2">
      <c r="E80" s="53"/>
      <c r="F80" s="53"/>
      <c r="G80" s="53"/>
      <c r="H80" s="53"/>
      <c r="I80" s="53"/>
      <c r="J80" s="53"/>
      <c r="K80" s="53"/>
      <c r="L80" s="53"/>
    </row>
    <row r="81" spans="5:12" ht="15.95" customHeight="1" x14ac:dyDescent="0.2">
      <c r="E81" s="53"/>
      <c r="F81" s="53"/>
      <c r="G81" s="53"/>
      <c r="H81" s="53"/>
      <c r="I81" s="53"/>
      <c r="J81" s="53"/>
      <c r="K81" s="53"/>
      <c r="L81" s="53"/>
    </row>
    <row r="82" spans="5:12" ht="15.95" customHeight="1" x14ac:dyDescent="0.2">
      <c r="E82" s="53"/>
      <c r="F82" s="53"/>
      <c r="G82" s="53"/>
      <c r="H82" s="53"/>
      <c r="I82" s="53"/>
      <c r="J82" s="53"/>
      <c r="K82" s="53"/>
      <c r="L82" s="53"/>
    </row>
    <row r="83" spans="5:12" ht="15.95" customHeight="1" x14ac:dyDescent="0.2">
      <c r="E83" s="53"/>
      <c r="F83" s="53"/>
      <c r="G83" s="53"/>
      <c r="H83" s="53"/>
      <c r="I83" s="53"/>
      <c r="J83" s="53"/>
      <c r="K83" s="53"/>
      <c r="L83" s="53"/>
    </row>
    <row r="84" spans="5:12" ht="15.95" customHeight="1" x14ac:dyDescent="0.2">
      <c r="E84" s="53"/>
      <c r="F84" s="53"/>
      <c r="G84" s="53"/>
      <c r="H84" s="53"/>
      <c r="I84" s="53"/>
      <c r="J84" s="53"/>
      <c r="K84" s="53"/>
      <c r="L84" s="53"/>
    </row>
    <row r="85" spans="5:12" ht="15.95" customHeight="1" x14ac:dyDescent="0.2">
      <c r="E85" s="53"/>
      <c r="F85" s="53"/>
      <c r="G85" s="53"/>
      <c r="H85" s="53"/>
      <c r="I85" s="53"/>
      <c r="J85" s="53"/>
      <c r="K85" s="53"/>
      <c r="L85" s="53"/>
    </row>
    <row r="86" spans="5:12" ht="15.95" customHeight="1" x14ac:dyDescent="0.2">
      <c r="E86" s="53"/>
      <c r="F86" s="53"/>
      <c r="G86" s="53"/>
      <c r="H86" s="53"/>
      <c r="I86" s="53"/>
      <c r="J86" s="53"/>
      <c r="K86" s="53"/>
      <c r="L86" s="53"/>
    </row>
    <row r="87" spans="5:12" ht="15.95" customHeight="1" x14ac:dyDescent="0.2">
      <c r="E87" s="53"/>
      <c r="F87" s="53"/>
      <c r="G87" s="53"/>
      <c r="H87" s="53"/>
      <c r="I87" s="53"/>
      <c r="J87" s="53"/>
      <c r="K87" s="53"/>
      <c r="L87" s="53"/>
    </row>
    <row r="88" spans="5:12" ht="15.95" customHeight="1" x14ac:dyDescent="0.2">
      <c r="E88" s="53"/>
      <c r="F88" s="53"/>
      <c r="G88" s="53"/>
      <c r="H88" s="53"/>
      <c r="I88" s="53"/>
      <c r="J88" s="53"/>
      <c r="K88" s="53"/>
      <c r="L88" s="53"/>
    </row>
    <row r="89" spans="5:12" ht="15.95" customHeight="1" x14ac:dyDescent="0.2">
      <c r="E89" s="53"/>
      <c r="F89" s="53"/>
      <c r="G89" s="53"/>
      <c r="H89" s="53"/>
      <c r="I89" s="53"/>
      <c r="J89" s="53"/>
      <c r="K89" s="53"/>
      <c r="L89" s="53"/>
    </row>
    <row r="90" spans="5:12" ht="15.95" customHeight="1" x14ac:dyDescent="0.2">
      <c r="E90" s="53"/>
      <c r="F90" s="53"/>
      <c r="G90" s="53"/>
      <c r="H90" s="53"/>
      <c r="I90" s="53"/>
      <c r="J90" s="53"/>
      <c r="K90" s="53"/>
      <c r="L90" s="53"/>
    </row>
    <row r="91" spans="5:12" ht="15.95" customHeight="1" x14ac:dyDescent="0.2">
      <c r="E91" s="53"/>
      <c r="F91" s="53"/>
      <c r="G91" s="53"/>
      <c r="H91" s="53"/>
      <c r="I91" s="53"/>
      <c r="J91" s="53"/>
      <c r="K91" s="53"/>
      <c r="L91" s="53"/>
    </row>
    <row r="92" spans="5:12" ht="15.95" customHeight="1" x14ac:dyDescent="0.2">
      <c r="E92" s="53"/>
      <c r="F92" s="53"/>
      <c r="G92" s="53"/>
      <c r="H92" s="53"/>
      <c r="I92" s="53"/>
      <c r="J92" s="53"/>
      <c r="K92" s="53"/>
      <c r="L92" s="53"/>
    </row>
    <row r="93" spans="5:12" ht="15.95" customHeight="1" x14ac:dyDescent="0.2">
      <c r="E93" s="53"/>
      <c r="F93" s="53"/>
      <c r="G93" s="53"/>
      <c r="H93" s="53"/>
      <c r="I93" s="53"/>
      <c r="J93" s="53"/>
      <c r="K93" s="53"/>
      <c r="L93" s="53"/>
    </row>
    <row r="94" spans="5:12" ht="15.95" customHeight="1" x14ac:dyDescent="0.2">
      <c r="E94" s="53"/>
      <c r="F94" s="53"/>
      <c r="G94" s="53"/>
      <c r="H94" s="53"/>
      <c r="I94" s="53"/>
      <c r="J94" s="53"/>
      <c r="K94" s="53"/>
      <c r="L94" s="53"/>
    </row>
    <row r="95" spans="5:12" ht="15.95" customHeight="1" x14ac:dyDescent="0.2">
      <c r="E95" s="53"/>
      <c r="F95" s="53"/>
      <c r="G95" s="53"/>
      <c r="H95" s="53"/>
      <c r="I95" s="53"/>
      <c r="J95" s="53"/>
      <c r="K95" s="53"/>
      <c r="L95" s="53"/>
    </row>
    <row r="96" spans="5:12" ht="15.95" customHeight="1" x14ac:dyDescent="0.2">
      <c r="E96" s="53"/>
      <c r="F96" s="53"/>
      <c r="G96" s="53"/>
      <c r="H96" s="53"/>
      <c r="I96" s="53"/>
      <c r="J96" s="53"/>
      <c r="K96" s="53"/>
      <c r="L96" s="53"/>
    </row>
    <row r="97" spans="5:12" ht="15.95" customHeight="1" x14ac:dyDescent="0.2">
      <c r="E97" s="53"/>
      <c r="F97" s="53"/>
      <c r="G97" s="53"/>
      <c r="H97" s="53"/>
      <c r="I97" s="53"/>
      <c r="J97" s="53"/>
      <c r="K97" s="53"/>
      <c r="L97" s="53"/>
    </row>
    <row r="98" spans="5:12" ht="15.95" customHeight="1" x14ac:dyDescent="0.2">
      <c r="E98" s="53"/>
      <c r="F98" s="53"/>
      <c r="G98" s="53"/>
      <c r="H98" s="53"/>
      <c r="I98" s="53"/>
      <c r="J98" s="53"/>
      <c r="K98" s="53"/>
      <c r="L98" s="53"/>
    </row>
    <row r="99" spans="5:12" ht="15.95" customHeight="1" x14ac:dyDescent="0.2">
      <c r="E99" s="53"/>
      <c r="F99" s="53"/>
      <c r="G99" s="53"/>
      <c r="H99" s="53"/>
      <c r="I99" s="53"/>
      <c r="J99" s="53"/>
      <c r="K99" s="53"/>
      <c r="L99" s="53"/>
    </row>
    <row r="100" spans="5:12" ht="15.95" customHeight="1" x14ac:dyDescent="0.2">
      <c r="E100" s="53"/>
      <c r="F100" s="53"/>
      <c r="G100" s="53"/>
      <c r="H100" s="53"/>
      <c r="I100" s="53"/>
      <c r="J100" s="53"/>
      <c r="K100" s="53"/>
      <c r="L100" s="53"/>
    </row>
    <row r="101" spans="5:12" ht="15.95" customHeight="1" x14ac:dyDescent="0.2">
      <c r="E101" s="53"/>
      <c r="F101" s="53"/>
      <c r="G101" s="53"/>
      <c r="H101" s="53"/>
      <c r="I101" s="53"/>
      <c r="J101" s="53"/>
      <c r="K101" s="53"/>
      <c r="L101" s="53"/>
    </row>
    <row r="102" spans="5:12" ht="15.95" customHeight="1" x14ac:dyDescent="0.2">
      <c r="E102" s="53"/>
      <c r="F102" s="53"/>
      <c r="G102" s="53"/>
      <c r="H102" s="53"/>
      <c r="I102" s="53"/>
      <c r="J102" s="53"/>
      <c r="K102" s="53"/>
      <c r="L102" s="53"/>
    </row>
    <row r="103" spans="5:12" ht="15.95" customHeight="1" x14ac:dyDescent="0.2">
      <c r="E103" s="53"/>
      <c r="F103" s="53"/>
      <c r="G103" s="53"/>
      <c r="H103" s="53"/>
      <c r="I103" s="53"/>
      <c r="J103" s="53"/>
      <c r="K103" s="53"/>
      <c r="L103" s="53"/>
    </row>
    <row r="104" spans="5:12" ht="15.95" customHeight="1" x14ac:dyDescent="0.2">
      <c r="E104" s="53"/>
      <c r="F104" s="53"/>
      <c r="G104" s="53"/>
      <c r="H104" s="53"/>
      <c r="I104" s="53"/>
      <c r="J104" s="53"/>
      <c r="K104" s="53"/>
      <c r="L104" s="53"/>
    </row>
    <row r="105" spans="5:12" ht="15.95" customHeight="1" x14ac:dyDescent="0.2">
      <c r="E105" s="53"/>
      <c r="F105" s="53"/>
      <c r="G105" s="53"/>
      <c r="H105" s="53"/>
      <c r="I105" s="53"/>
      <c r="J105" s="53"/>
      <c r="K105" s="53"/>
      <c r="L105" s="53"/>
    </row>
    <row r="106" spans="5:12" ht="15.95" customHeight="1" x14ac:dyDescent="0.2">
      <c r="E106" s="53"/>
      <c r="F106" s="53"/>
      <c r="G106" s="53"/>
      <c r="H106" s="53"/>
      <c r="I106" s="53"/>
      <c r="J106" s="53"/>
      <c r="K106" s="53"/>
      <c r="L106" s="53"/>
    </row>
    <row r="107" spans="5:12" ht="15.95" customHeight="1" x14ac:dyDescent="0.2">
      <c r="E107" s="53"/>
      <c r="F107" s="53"/>
      <c r="G107" s="53"/>
      <c r="H107" s="53"/>
      <c r="I107" s="53"/>
      <c r="J107" s="53"/>
      <c r="K107" s="53"/>
      <c r="L107" s="53"/>
    </row>
    <row r="108" spans="5:12" ht="15.95" customHeight="1" x14ac:dyDescent="0.2">
      <c r="E108" s="53"/>
      <c r="F108" s="53"/>
      <c r="G108" s="53"/>
      <c r="H108" s="53"/>
      <c r="I108" s="53"/>
      <c r="J108" s="53"/>
      <c r="K108" s="53"/>
      <c r="L108" s="53"/>
    </row>
    <row r="109" spans="5:12" ht="15.95" customHeight="1" x14ac:dyDescent="0.2">
      <c r="E109" s="53"/>
      <c r="F109" s="53"/>
      <c r="G109" s="53"/>
      <c r="H109" s="53"/>
      <c r="I109" s="53"/>
      <c r="J109" s="53"/>
      <c r="K109" s="53"/>
      <c r="L109" s="53"/>
    </row>
    <row r="110" spans="5:12" ht="15.95" customHeight="1" x14ac:dyDescent="0.2">
      <c r="E110" s="53"/>
      <c r="F110" s="53"/>
      <c r="G110" s="53"/>
      <c r="H110" s="53"/>
      <c r="I110" s="53"/>
      <c r="J110" s="53"/>
      <c r="K110" s="53"/>
      <c r="L110" s="53"/>
    </row>
    <row r="111" spans="5:12" ht="15.95" customHeight="1" x14ac:dyDescent="0.2">
      <c r="E111" s="53"/>
      <c r="F111" s="53"/>
      <c r="G111" s="53"/>
      <c r="H111" s="53"/>
      <c r="I111" s="53"/>
      <c r="J111" s="53"/>
      <c r="K111" s="53"/>
      <c r="L111" s="53"/>
    </row>
    <row r="112" spans="5:12" ht="15.95" customHeight="1" x14ac:dyDescent="0.2">
      <c r="E112" s="53"/>
      <c r="F112" s="53"/>
      <c r="G112" s="53"/>
      <c r="H112" s="53"/>
      <c r="I112" s="53"/>
      <c r="J112" s="53"/>
      <c r="K112" s="53"/>
      <c r="L112" s="53"/>
    </row>
    <row r="113" spans="5:12" ht="15.95" customHeight="1" x14ac:dyDescent="0.2">
      <c r="E113" s="53"/>
      <c r="F113" s="53"/>
      <c r="G113" s="53"/>
      <c r="H113" s="53"/>
      <c r="I113" s="53"/>
      <c r="J113" s="53"/>
      <c r="K113" s="53"/>
      <c r="L113" s="53"/>
    </row>
    <row r="114" spans="5:12" ht="15.95" customHeight="1" x14ac:dyDescent="0.2">
      <c r="E114" s="53"/>
      <c r="F114" s="53"/>
      <c r="G114" s="53"/>
      <c r="H114" s="53"/>
      <c r="I114" s="53"/>
      <c r="J114" s="53"/>
      <c r="K114" s="53"/>
      <c r="L114" s="53"/>
    </row>
    <row r="115" spans="5:12" ht="15.95" customHeight="1" x14ac:dyDescent="0.2">
      <c r="E115" s="53"/>
      <c r="F115" s="53"/>
      <c r="G115" s="53"/>
      <c r="H115" s="53"/>
      <c r="I115" s="53"/>
      <c r="J115" s="53"/>
      <c r="K115" s="53"/>
      <c r="L115" s="53"/>
    </row>
    <row r="116" spans="5:12" ht="15.95" customHeight="1" x14ac:dyDescent="0.2">
      <c r="E116" s="53"/>
      <c r="F116" s="53"/>
      <c r="G116" s="53"/>
      <c r="H116" s="53"/>
      <c r="I116" s="53"/>
      <c r="J116" s="53"/>
      <c r="K116" s="53"/>
      <c r="L116" s="53"/>
    </row>
    <row r="117" spans="5:12" ht="15.95" customHeight="1" x14ac:dyDescent="0.2">
      <c r="E117" s="53"/>
      <c r="F117" s="53"/>
      <c r="G117" s="53"/>
      <c r="H117" s="53"/>
      <c r="I117" s="53"/>
      <c r="J117" s="53"/>
      <c r="K117" s="53"/>
      <c r="L117" s="53"/>
    </row>
    <row r="118" spans="5:12" ht="15.95" customHeight="1" x14ac:dyDescent="0.2">
      <c r="E118" s="53"/>
      <c r="F118" s="53"/>
      <c r="G118" s="53"/>
      <c r="H118" s="53"/>
      <c r="I118" s="53"/>
      <c r="J118" s="53"/>
      <c r="K118" s="53"/>
      <c r="L118" s="53"/>
    </row>
    <row r="119" spans="5:12" ht="15.95" customHeight="1" x14ac:dyDescent="0.2">
      <c r="E119" s="53"/>
      <c r="F119" s="53"/>
      <c r="G119" s="53"/>
      <c r="H119" s="53"/>
      <c r="I119" s="53"/>
      <c r="J119" s="53"/>
      <c r="K119" s="53"/>
      <c r="L119" s="53"/>
    </row>
    <row r="120" spans="5:12" ht="15.95" customHeight="1" x14ac:dyDescent="0.2">
      <c r="E120" s="53"/>
      <c r="F120" s="53"/>
      <c r="G120" s="53"/>
      <c r="H120" s="53"/>
      <c r="I120" s="53"/>
      <c r="J120" s="53"/>
      <c r="K120" s="53"/>
      <c r="L120" s="53"/>
    </row>
    <row r="121" spans="5:12" ht="15.95" customHeight="1" x14ac:dyDescent="0.2">
      <c r="E121" s="53"/>
      <c r="F121" s="53"/>
      <c r="G121" s="53"/>
      <c r="H121" s="53"/>
      <c r="I121" s="53"/>
      <c r="J121" s="53"/>
      <c r="K121" s="53"/>
      <c r="L121" s="53"/>
    </row>
    <row r="122" spans="5:12" ht="15.95" customHeight="1" x14ac:dyDescent="0.2">
      <c r="E122" s="53"/>
      <c r="F122" s="53"/>
      <c r="G122" s="53"/>
      <c r="H122" s="53"/>
      <c r="I122" s="53"/>
      <c r="J122" s="53"/>
      <c r="K122" s="53"/>
      <c r="L122" s="53"/>
    </row>
    <row r="123" spans="5:12" ht="15.95" customHeight="1" x14ac:dyDescent="0.2">
      <c r="E123" s="53"/>
      <c r="F123" s="53"/>
      <c r="G123" s="53"/>
      <c r="H123" s="53"/>
      <c r="I123" s="53"/>
      <c r="J123" s="53"/>
      <c r="K123" s="53"/>
      <c r="L123" s="53"/>
    </row>
    <row r="124" spans="5:12" ht="15.95" customHeight="1" x14ac:dyDescent="0.2">
      <c r="E124" s="53"/>
      <c r="F124" s="53"/>
      <c r="G124" s="53"/>
      <c r="H124" s="53"/>
      <c r="I124" s="53"/>
      <c r="J124" s="53"/>
      <c r="K124" s="53"/>
      <c r="L124" s="53"/>
    </row>
    <row r="125" spans="5:12" ht="15.95" customHeight="1" x14ac:dyDescent="0.2">
      <c r="E125" s="53"/>
      <c r="F125" s="53"/>
      <c r="G125" s="53"/>
      <c r="H125" s="53"/>
      <c r="I125" s="53"/>
      <c r="J125" s="53"/>
      <c r="K125" s="53"/>
      <c r="L125" s="53"/>
    </row>
    <row r="126" spans="5:12" ht="15.95" customHeight="1" x14ac:dyDescent="0.2">
      <c r="E126" s="53"/>
      <c r="F126" s="53"/>
      <c r="G126" s="53"/>
      <c r="H126" s="53"/>
      <c r="I126" s="53"/>
      <c r="J126" s="53"/>
      <c r="K126" s="53"/>
      <c r="L126" s="53"/>
    </row>
    <row r="127" spans="5:12" ht="15.95" customHeight="1" x14ac:dyDescent="0.2">
      <c r="E127" s="53"/>
      <c r="F127" s="53"/>
      <c r="G127" s="53"/>
      <c r="H127" s="53"/>
      <c r="I127" s="53"/>
      <c r="J127" s="53"/>
      <c r="K127" s="53"/>
      <c r="L127" s="53"/>
    </row>
    <row r="128" spans="5:12" ht="15.95" customHeight="1" x14ac:dyDescent="0.2">
      <c r="E128" s="53"/>
      <c r="F128" s="53"/>
      <c r="G128" s="53"/>
      <c r="H128" s="53"/>
      <c r="I128" s="53"/>
      <c r="J128" s="53"/>
      <c r="K128" s="53"/>
      <c r="L128" s="53"/>
    </row>
    <row r="129" spans="5:12" ht="15.95" customHeight="1" x14ac:dyDescent="0.2">
      <c r="E129" s="53"/>
      <c r="F129" s="53"/>
      <c r="G129" s="53"/>
      <c r="H129" s="53"/>
      <c r="I129" s="53"/>
      <c r="J129" s="53"/>
      <c r="K129" s="53"/>
      <c r="L129" s="53"/>
    </row>
    <row r="130" spans="5:12" ht="15.95" customHeight="1" x14ac:dyDescent="0.2">
      <c r="E130" s="53"/>
      <c r="F130" s="53"/>
      <c r="G130" s="53"/>
      <c r="H130" s="53"/>
      <c r="I130" s="53"/>
      <c r="J130" s="53"/>
      <c r="K130" s="53"/>
      <c r="L130" s="53"/>
    </row>
    <row r="131" spans="5:12" ht="15.95" customHeight="1" x14ac:dyDescent="0.2">
      <c r="E131" s="53"/>
      <c r="F131" s="53"/>
      <c r="G131" s="53"/>
      <c r="H131" s="53"/>
      <c r="I131" s="53"/>
      <c r="J131" s="53"/>
      <c r="K131" s="53"/>
      <c r="L131" s="53"/>
    </row>
    <row r="132" spans="5:12" ht="15.95" customHeight="1" x14ac:dyDescent="0.2">
      <c r="E132" s="53"/>
      <c r="F132" s="53"/>
      <c r="G132" s="53"/>
      <c r="H132" s="53"/>
      <c r="I132" s="53"/>
      <c r="J132" s="53"/>
      <c r="K132" s="53"/>
      <c r="L132" s="53"/>
    </row>
    <row r="133" spans="5:12" ht="15.95" customHeight="1" x14ac:dyDescent="0.2">
      <c r="E133" s="53"/>
      <c r="F133" s="53"/>
      <c r="G133" s="53"/>
      <c r="H133" s="53"/>
      <c r="I133" s="53"/>
      <c r="J133" s="53"/>
      <c r="K133" s="53"/>
      <c r="L133" s="53"/>
    </row>
    <row r="134" spans="5:12" ht="15.95" customHeight="1" x14ac:dyDescent="0.2">
      <c r="E134" s="53"/>
      <c r="F134" s="53"/>
      <c r="G134" s="53"/>
      <c r="H134" s="53"/>
      <c r="I134" s="53"/>
      <c r="J134" s="53"/>
      <c r="K134" s="53"/>
      <c r="L134" s="53"/>
    </row>
    <row r="135" spans="5:12" ht="15.95" customHeight="1" x14ac:dyDescent="0.2">
      <c r="E135" s="53"/>
      <c r="F135" s="53"/>
      <c r="G135" s="53"/>
      <c r="H135" s="53"/>
      <c r="I135" s="53"/>
      <c r="J135" s="53"/>
      <c r="K135" s="53"/>
      <c r="L135" s="53"/>
    </row>
    <row r="136" spans="5:12" ht="15.95" customHeight="1" x14ac:dyDescent="0.2">
      <c r="E136" s="53"/>
      <c r="F136" s="53"/>
      <c r="G136" s="53"/>
      <c r="H136" s="53"/>
      <c r="I136" s="53"/>
      <c r="J136" s="53"/>
      <c r="K136" s="53"/>
      <c r="L136" s="53"/>
    </row>
    <row r="137" spans="5:12" ht="15.95" customHeight="1" x14ac:dyDescent="0.2">
      <c r="E137" s="53"/>
      <c r="F137" s="53"/>
      <c r="G137" s="53"/>
      <c r="H137" s="53"/>
      <c r="I137" s="53"/>
      <c r="J137" s="53"/>
      <c r="K137" s="53"/>
      <c r="L137" s="53"/>
    </row>
    <row r="138" spans="5:12" ht="15.95" customHeight="1" x14ac:dyDescent="0.2">
      <c r="E138" s="53"/>
      <c r="F138" s="53"/>
      <c r="G138" s="53"/>
      <c r="H138" s="53"/>
      <c r="I138" s="53"/>
      <c r="J138" s="53"/>
      <c r="K138" s="53"/>
      <c r="L138" s="53"/>
    </row>
    <row r="139" spans="5:12" ht="15.95" customHeight="1" x14ac:dyDescent="0.2">
      <c r="E139" s="53"/>
      <c r="F139" s="53"/>
      <c r="G139" s="53"/>
      <c r="H139" s="53"/>
      <c r="I139" s="53"/>
      <c r="J139" s="53"/>
      <c r="K139" s="53"/>
      <c r="L139" s="53"/>
    </row>
    <row r="140" spans="5:12" ht="15.95" customHeight="1" x14ac:dyDescent="0.2">
      <c r="E140" s="53"/>
      <c r="F140" s="53"/>
      <c r="G140" s="53"/>
      <c r="H140" s="53"/>
      <c r="I140" s="53"/>
      <c r="J140" s="53"/>
      <c r="K140" s="53"/>
      <c r="L140" s="53"/>
    </row>
    <row r="141" spans="5:12" ht="15.95" customHeight="1" x14ac:dyDescent="0.2">
      <c r="E141" s="53"/>
      <c r="F141" s="53"/>
      <c r="G141" s="53"/>
      <c r="H141" s="53"/>
      <c r="I141" s="53"/>
      <c r="J141" s="53"/>
      <c r="K141" s="53"/>
      <c r="L141" s="53"/>
    </row>
    <row r="142" spans="5:12" ht="15.95" customHeight="1" x14ac:dyDescent="0.2">
      <c r="E142" s="53"/>
      <c r="F142" s="53"/>
      <c r="G142" s="53"/>
      <c r="H142" s="53"/>
      <c r="I142" s="53"/>
      <c r="J142" s="53"/>
      <c r="K142" s="53"/>
      <c r="L142" s="53"/>
    </row>
    <row r="143" spans="5:12" ht="15.95" customHeight="1" x14ac:dyDescent="0.2">
      <c r="E143" s="53"/>
      <c r="F143" s="53"/>
      <c r="G143" s="53"/>
      <c r="H143" s="53"/>
      <c r="I143" s="53"/>
      <c r="J143" s="53"/>
      <c r="K143" s="53"/>
      <c r="L143" s="53"/>
    </row>
    <row r="144" spans="5:12" ht="15.95" customHeight="1" x14ac:dyDescent="0.2">
      <c r="E144" s="53"/>
      <c r="F144" s="53"/>
      <c r="G144" s="53"/>
      <c r="H144" s="53"/>
      <c r="I144" s="53"/>
      <c r="J144" s="53"/>
      <c r="K144" s="53"/>
      <c r="L144" s="53"/>
    </row>
    <row r="145" spans="5:12" ht="15.95" customHeight="1" x14ac:dyDescent="0.2">
      <c r="E145" s="53"/>
      <c r="F145" s="53"/>
      <c r="G145" s="53"/>
      <c r="H145" s="53"/>
      <c r="I145" s="53"/>
      <c r="J145" s="53"/>
      <c r="K145" s="53"/>
      <c r="L145" s="53"/>
    </row>
    <row r="146" spans="5:12" ht="15.95" customHeight="1" x14ac:dyDescent="0.2">
      <c r="E146" s="53"/>
      <c r="F146" s="53"/>
      <c r="G146" s="53"/>
      <c r="H146" s="53"/>
      <c r="I146" s="53"/>
      <c r="J146" s="53"/>
      <c r="K146" s="53"/>
      <c r="L146" s="53"/>
    </row>
    <row r="147" spans="5:12" ht="15.95" customHeight="1" x14ac:dyDescent="0.2">
      <c r="E147" s="53"/>
      <c r="F147" s="53"/>
      <c r="G147" s="53"/>
      <c r="H147" s="53"/>
      <c r="I147" s="53"/>
      <c r="J147" s="53"/>
      <c r="K147" s="53"/>
      <c r="L147" s="53"/>
    </row>
    <row r="148" spans="5:12" ht="15.95" customHeight="1" x14ac:dyDescent="0.2">
      <c r="E148" s="53"/>
      <c r="F148" s="53"/>
      <c r="G148" s="53"/>
      <c r="H148" s="53"/>
      <c r="I148" s="53"/>
      <c r="J148" s="53"/>
      <c r="K148" s="53"/>
      <c r="L148" s="53"/>
    </row>
    <row r="149" spans="5:12" ht="15.95" customHeight="1" x14ac:dyDescent="0.2">
      <c r="E149" s="53"/>
      <c r="F149" s="53"/>
      <c r="G149" s="53"/>
      <c r="H149" s="53"/>
      <c r="I149" s="53"/>
      <c r="J149" s="53"/>
      <c r="K149" s="53"/>
      <c r="L149" s="53"/>
    </row>
    <row r="150" spans="5:12" ht="15.95" customHeight="1" x14ac:dyDescent="0.2">
      <c r="E150" s="53"/>
      <c r="F150" s="53"/>
      <c r="G150" s="53"/>
      <c r="H150" s="53"/>
      <c r="I150" s="53"/>
      <c r="J150" s="53"/>
      <c r="K150" s="53"/>
      <c r="L150" s="53"/>
    </row>
    <row r="151" spans="5:12" ht="15.95" customHeight="1" x14ac:dyDescent="0.2">
      <c r="E151" s="53"/>
      <c r="F151" s="53"/>
      <c r="G151" s="53"/>
      <c r="H151" s="53"/>
      <c r="I151" s="53"/>
      <c r="J151" s="53"/>
      <c r="K151" s="53"/>
      <c r="L151" s="53"/>
    </row>
    <row r="152" spans="5:12" ht="15.95" customHeight="1" x14ac:dyDescent="0.2">
      <c r="E152" s="53"/>
      <c r="F152" s="53"/>
      <c r="G152" s="53"/>
      <c r="H152" s="53"/>
      <c r="I152" s="53"/>
      <c r="J152" s="53"/>
      <c r="K152" s="53"/>
      <c r="L152" s="53"/>
    </row>
    <row r="153" spans="5:12" ht="15.95" customHeight="1" x14ac:dyDescent="0.2">
      <c r="E153" s="53"/>
      <c r="F153" s="53"/>
      <c r="G153" s="53"/>
      <c r="H153" s="53"/>
      <c r="I153" s="53"/>
      <c r="J153" s="53"/>
      <c r="K153" s="53"/>
      <c r="L153" s="53"/>
    </row>
    <row r="154" spans="5:12" ht="15.95" customHeight="1" x14ac:dyDescent="0.2">
      <c r="E154" s="53"/>
      <c r="F154" s="53"/>
      <c r="G154" s="53"/>
      <c r="H154" s="53"/>
      <c r="I154" s="53"/>
      <c r="J154" s="53"/>
      <c r="K154" s="53"/>
      <c r="L154" s="53"/>
    </row>
    <row r="155" spans="5:12" ht="15.95" customHeight="1" x14ac:dyDescent="0.2">
      <c r="E155" s="53"/>
      <c r="F155" s="53"/>
      <c r="G155" s="53"/>
      <c r="H155" s="53"/>
      <c r="I155" s="53"/>
      <c r="J155" s="53"/>
      <c r="K155" s="53"/>
      <c r="L155" s="53"/>
    </row>
    <row r="156" spans="5:12" ht="15.95" customHeight="1" x14ac:dyDescent="0.2">
      <c r="E156" s="53"/>
      <c r="F156" s="53"/>
      <c r="G156" s="53"/>
      <c r="H156" s="53"/>
      <c r="I156" s="53"/>
      <c r="J156" s="53"/>
      <c r="K156" s="53"/>
      <c r="L156" s="53"/>
    </row>
    <row r="157" spans="5:12" ht="15.95" customHeight="1" x14ac:dyDescent="0.2">
      <c r="E157" s="53"/>
      <c r="F157" s="53"/>
      <c r="G157" s="53"/>
      <c r="H157" s="53"/>
      <c r="I157" s="53"/>
      <c r="J157" s="53"/>
      <c r="K157" s="53"/>
      <c r="L157" s="53"/>
    </row>
    <row r="158" spans="5:12" ht="15.95" customHeight="1" x14ac:dyDescent="0.2">
      <c r="E158" s="53"/>
      <c r="F158" s="53"/>
      <c r="G158" s="53"/>
      <c r="H158" s="53"/>
      <c r="I158" s="53"/>
      <c r="J158" s="53"/>
      <c r="K158" s="53"/>
      <c r="L158" s="53"/>
    </row>
    <row r="159" spans="5:12" ht="15.95" customHeight="1" x14ac:dyDescent="0.2">
      <c r="E159" s="53"/>
      <c r="F159" s="53"/>
      <c r="G159" s="53"/>
      <c r="H159" s="53"/>
      <c r="I159" s="53"/>
      <c r="J159" s="53"/>
      <c r="K159" s="53"/>
      <c r="L159" s="53"/>
    </row>
    <row r="160" spans="5:12" ht="15.95" customHeight="1" x14ac:dyDescent="0.2">
      <c r="E160" s="53"/>
      <c r="F160" s="53"/>
      <c r="G160" s="53"/>
      <c r="H160" s="53"/>
      <c r="I160" s="53"/>
      <c r="J160" s="53"/>
      <c r="K160" s="53"/>
      <c r="L160" s="53"/>
    </row>
    <row r="161" spans="5:12" ht="15.95" customHeight="1" x14ac:dyDescent="0.2">
      <c r="E161" s="53"/>
      <c r="F161" s="53"/>
      <c r="G161" s="53"/>
      <c r="H161" s="53"/>
      <c r="I161" s="53"/>
      <c r="J161" s="53"/>
      <c r="K161" s="53"/>
      <c r="L161" s="53"/>
    </row>
    <row r="162" spans="5:12" ht="15.95" customHeight="1" x14ac:dyDescent="0.2">
      <c r="E162" s="53"/>
      <c r="F162" s="53"/>
      <c r="G162" s="53"/>
      <c r="H162" s="53"/>
      <c r="I162" s="53"/>
      <c r="J162" s="53"/>
      <c r="K162" s="53"/>
      <c r="L162" s="53"/>
    </row>
    <row r="163" spans="5:12" ht="15.95" customHeight="1" x14ac:dyDescent="0.2">
      <c r="E163" s="53"/>
      <c r="F163" s="53"/>
      <c r="G163" s="53"/>
      <c r="H163" s="53"/>
      <c r="I163" s="53"/>
      <c r="J163" s="53"/>
      <c r="K163" s="53"/>
      <c r="L163" s="53"/>
    </row>
    <row r="164" spans="5:12" ht="15.95" customHeight="1" x14ac:dyDescent="0.2">
      <c r="E164" s="53"/>
      <c r="F164" s="53"/>
      <c r="G164" s="53"/>
      <c r="H164" s="53"/>
      <c r="I164" s="53"/>
      <c r="J164" s="53"/>
      <c r="K164" s="53"/>
      <c r="L164" s="53"/>
    </row>
    <row r="165" spans="5:12" ht="15.95" customHeight="1" x14ac:dyDescent="0.2">
      <c r="E165" s="53"/>
      <c r="F165" s="53"/>
      <c r="G165" s="53"/>
      <c r="H165" s="53"/>
      <c r="I165" s="53"/>
      <c r="J165" s="53"/>
      <c r="K165" s="53"/>
      <c r="L165" s="53"/>
    </row>
    <row r="166" spans="5:12" ht="15.95" customHeight="1" x14ac:dyDescent="0.2">
      <c r="E166" s="53"/>
      <c r="F166" s="53"/>
      <c r="G166" s="53"/>
      <c r="H166" s="53"/>
      <c r="I166" s="53"/>
      <c r="J166" s="53"/>
      <c r="K166" s="53"/>
      <c r="L166" s="53"/>
    </row>
    <row r="167" spans="5:12" ht="15.95" customHeight="1" x14ac:dyDescent="0.2">
      <c r="E167" s="53"/>
      <c r="F167" s="53"/>
      <c r="G167" s="53"/>
      <c r="H167" s="53"/>
      <c r="I167" s="53"/>
      <c r="J167" s="53"/>
      <c r="K167" s="53"/>
      <c r="L167" s="53"/>
    </row>
    <row r="168" spans="5:12" ht="15.95" customHeight="1" x14ac:dyDescent="0.2">
      <c r="E168" s="53"/>
      <c r="F168" s="53"/>
      <c r="G168" s="53"/>
      <c r="H168" s="53"/>
      <c r="I168" s="53"/>
      <c r="J168" s="53"/>
      <c r="K168" s="53"/>
      <c r="L168" s="53"/>
    </row>
    <row r="169" spans="5:12" ht="15.95" customHeight="1" x14ac:dyDescent="0.2">
      <c r="E169" s="53"/>
      <c r="F169" s="53"/>
      <c r="G169" s="53"/>
      <c r="H169" s="53"/>
      <c r="I169" s="53"/>
      <c r="J169" s="53"/>
      <c r="K169" s="53"/>
      <c r="L169" s="53"/>
    </row>
    <row r="170" spans="5:12" ht="15.95" customHeight="1" x14ac:dyDescent="0.2">
      <c r="E170" s="53"/>
      <c r="F170" s="53"/>
      <c r="G170" s="53"/>
      <c r="H170" s="53"/>
      <c r="I170" s="53"/>
      <c r="J170" s="53"/>
      <c r="K170" s="53"/>
      <c r="L170" s="53"/>
    </row>
    <row r="171" spans="5:12" ht="15.95" customHeight="1" x14ac:dyDescent="0.2">
      <c r="E171" s="53"/>
      <c r="F171" s="53"/>
      <c r="G171" s="53"/>
      <c r="H171" s="53"/>
      <c r="I171" s="53"/>
      <c r="J171" s="53"/>
      <c r="K171" s="53"/>
      <c r="L171" s="53"/>
    </row>
    <row r="172" spans="5:12" ht="15.95" customHeight="1" x14ac:dyDescent="0.2">
      <c r="E172" s="53"/>
      <c r="F172" s="53"/>
      <c r="G172" s="53"/>
      <c r="H172" s="53"/>
      <c r="I172" s="53"/>
      <c r="J172" s="53"/>
      <c r="K172" s="53"/>
      <c r="L172" s="53"/>
    </row>
    <row r="173" spans="5:12" ht="15.95" customHeight="1" x14ac:dyDescent="0.2">
      <c r="E173" s="53"/>
      <c r="F173" s="53"/>
      <c r="G173" s="53"/>
      <c r="H173" s="53"/>
      <c r="I173" s="53"/>
      <c r="J173" s="53"/>
      <c r="K173" s="53"/>
      <c r="L173" s="53"/>
    </row>
    <row r="174" spans="5:12" ht="15.95" customHeight="1" x14ac:dyDescent="0.2">
      <c r="E174" s="53"/>
      <c r="F174" s="53"/>
      <c r="G174" s="53"/>
      <c r="H174" s="53"/>
      <c r="I174" s="53"/>
      <c r="J174" s="53"/>
      <c r="K174" s="53"/>
      <c r="L174" s="53"/>
    </row>
    <row r="175" spans="5:12" ht="15.95" customHeight="1" x14ac:dyDescent="0.2">
      <c r="E175" s="53"/>
      <c r="F175" s="53"/>
      <c r="G175" s="53"/>
      <c r="H175" s="53"/>
      <c r="I175" s="53"/>
      <c r="J175" s="53"/>
      <c r="K175" s="53"/>
      <c r="L175" s="53"/>
    </row>
    <row r="176" spans="5:12" ht="15.95" customHeight="1" x14ac:dyDescent="0.2">
      <c r="E176" s="53"/>
      <c r="F176" s="53"/>
      <c r="G176" s="53"/>
      <c r="H176" s="53"/>
      <c r="I176" s="53"/>
      <c r="J176" s="53"/>
      <c r="K176" s="53"/>
      <c r="L176" s="53"/>
    </row>
    <row r="177" spans="5:12" ht="15.95" customHeight="1" x14ac:dyDescent="0.2">
      <c r="E177" s="53"/>
      <c r="F177" s="53"/>
      <c r="G177" s="53"/>
      <c r="H177" s="53"/>
      <c r="I177" s="53"/>
      <c r="J177" s="53"/>
      <c r="K177" s="53"/>
      <c r="L177" s="53"/>
    </row>
    <row r="178" spans="5:12" ht="15.95" customHeight="1" x14ac:dyDescent="0.2">
      <c r="E178" s="53"/>
      <c r="F178" s="53"/>
      <c r="G178" s="53"/>
      <c r="H178" s="53"/>
      <c r="I178" s="53"/>
      <c r="J178" s="53"/>
      <c r="K178" s="53"/>
      <c r="L178" s="53"/>
    </row>
    <row r="179" spans="5:12" ht="15.95" customHeight="1" x14ac:dyDescent="0.2">
      <c r="E179" s="53"/>
      <c r="F179" s="53"/>
      <c r="G179" s="53"/>
      <c r="H179" s="53"/>
      <c r="I179" s="53"/>
      <c r="J179" s="53"/>
      <c r="K179" s="53"/>
      <c r="L179" s="53"/>
    </row>
    <row r="180" spans="5:12" ht="15.95" customHeight="1" x14ac:dyDescent="0.2">
      <c r="E180" s="53"/>
      <c r="F180" s="53"/>
      <c r="G180" s="53"/>
      <c r="H180" s="53"/>
      <c r="I180" s="53"/>
      <c r="J180" s="53"/>
      <c r="K180" s="53"/>
      <c r="L180" s="53"/>
    </row>
    <row r="181" spans="5:12" ht="15.95" customHeight="1" x14ac:dyDescent="0.2">
      <c r="E181" s="53"/>
      <c r="F181" s="53"/>
      <c r="G181" s="53"/>
      <c r="H181" s="53"/>
      <c r="I181" s="53"/>
      <c r="J181" s="53"/>
      <c r="K181" s="53"/>
      <c r="L181" s="53"/>
    </row>
    <row r="182" spans="5:12" ht="15.95" customHeight="1" x14ac:dyDescent="0.2">
      <c r="E182" s="53"/>
      <c r="F182" s="53"/>
      <c r="G182" s="53"/>
      <c r="H182" s="53"/>
      <c r="I182" s="53"/>
      <c r="J182" s="53"/>
      <c r="K182" s="53"/>
      <c r="L182" s="53"/>
    </row>
    <row r="183" spans="5:12" ht="15.95" customHeight="1" x14ac:dyDescent="0.2">
      <c r="E183" s="53"/>
      <c r="F183" s="53"/>
      <c r="G183" s="53"/>
      <c r="H183" s="53"/>
      <c r="I183" s="53"/>
      <c r="J183" s="53"/>
      <c r="K183" s="53"/>
      <c r="L183" s="53"/>
    </row>
    <row r="184" spans="5:12" ht="15.95" customHeight="1" x14ac:dyDescent="0.2">
      <c r="E184" s="53"/>
      <c r="F184" s="53"/>
      <c r="G184" s="53"/>
      <c r="H184" s="53"/>
      <c r="I184" s="53"/>
      <c r="J184" s="53"/>
      <c r="K184" s="53"/>
      <c r="L184" s="53"/>
    </row>
    <row r="185" spans="5:12" ht="15.95" customHeight="1" x14ac:dyDescent="0.2">
      <c r="E185" s="53"/>
      <c r="F185" s="53"/>
      <c r="G185" s="53"/>
      <c r="H185" s="53"/>
      <c r="I185" s="53"/>
      <c r="J185" s="53"/>
      <c r="K185" s="53"/>
      <c r="L185" s="53"/>
    </row>
    <row r="186" spans="5:12" ht="15.95" customHeight="1" x14ac:dyDescent="0.2">
      <c r="E186" s="53"/>
      <c r="F186" s="53"/>
      <c r="G186" s="53"/>
      <c r="H186" s="53"/>
      <c r="I186" s="53"/>
      <c r="J186" s="53"/>
      <c r="K186" s="53"/>
      <c r="L186" s="53"/>
    </row>
    <row r="187" spans="5:12" ht="15.95" customHeight="1" x14ac:dyDescent="0.2">
      <c r="E187" s="53"/>
      <c r="F187" s="53"/>
      <c r="G187" s="53"/>
      <c r="H187" s="53"/>
      <c r="I187" s="53"/>
      <c r="J187" s="53"/>
      <c r="K187" s="53"/>
      <c r="L187" s="53"/>
    </row>
    <row r="188" spans="5:12" ht="15.95" customHeight="1" x14ac:dyDescent="0.2">
      <c r="E188" s="53"/>
      <c r="F188" s="53"/>
      <c r="G188" s="53"/>
      <c r="H188" s="53"/>
      <c r="I188" s="53"/>
      <c r="J188" s="53"/>
      <c r="K188" s="53"/>
      <c r="L188" s="53"/>
    </row>
    <row r="189" spans="5:12" ht="15.95" customHeight="1" x14ac:dyDescent="0.2">
      <c r="E189" s="53"/>
      <c r="F189" s="53"/>
      <c r="G189" s="53"/>
      <c r="H189" s="53"/>
      <c r="I189" s="53"/>
      <c r="J189" s="53"/>
      <c r="K189" s="53"/>
      <c r="L189" s="53"/>
    </row>
    <row r="190" spans="5:12" ht="15.95" customHeight="1" x14ac:dyDescent="0.2">
      <c r="E190" s="53"/>
      <c r="F190" s="53"/>
      <c r="G190" s="53"/>
      <c r="H190" s="53"/>
      <c r="I190" s="53"/>
      <c r="J190" s="53"/>
      <c r="K190" s="53"/>
      <c r="L190" s="53"/>
    </row>
    <row r="191" spans="5:12" ht="15.95" customHeight="1" x14ac:dyDescent="0.2">
      <c r="E191" s="53"/>
      <c r="F191" s="53"/>
      <c r="G191" s="53"/>
      <c r="H191" s="53"/>
      <c r="I191" s="53"/>
      <c r="J191" s="53"/>
      <c r="K191" s="53"/>
      <c r="L191" s="53"/>
    </row>
    <row r="192" spans="5:12" ht="15.95" customHeight="1" x14ac:dyDescent="0.2">
      <c r="E192" s="53"/>
      <c r="F192" s="53"/>
      <c r="G192" s="53"/>
      <c r="H192" s="53"/>
      <c r="I192" s="53"/>
      <c r="J192" s="53"/>
      <c r="K192" s="53"/>
      <c r="L192" s="53"/>
    </row>
    <row r="193" spans="5:12" ht="15.95" customHeight="1" x14ac:dyDescent="0.2">
      <c r="E193" s="53"/>
      <c r="F193" s="53"/>
      <c r="G193" s="53"/>
      <c r="H193" s="53"/>
      <c r="I193" s="53"/>
      <c r="J193" s="53"/>
      <c r="K193" s="53"/>
      <c r="L193" s="53"/>
    </row>
    <row r="194" spans="5:12" ht="15.95" customHeight="1" x14ac:dyDescent="0.2">
      <c r="E194" s="53"/>
      <c r="F194" s="53"/>
      <c r="G194" s="53"/>
      <c r="H194" s="53"/>
      <c r="I194" s="53"/>
      <c r="J194" s="53"/>
      <c r="K194" s="53"/>
      <c r="L194" s="53"/>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46251-20A4-4060-A016-3735EDF58F95}">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40</v>
      </c>
    </row>
    <row r="2" spans="1:15" customFormat="1" ht="11.25" customHeight="1" x14ac:dyDescent="0.2">
      <c r="A2" s="35"/>
      <c r="B2" s="36"/>
      <c r="C2" s="204"/>
      <c r="D2" s="36"/>
      <c r="E2" s="36"/>
      <c r="F2" s="36"/>
      <c r="G2" s="36"/>
      <c r="H2" s="36"/>
      <c r="I2" s="36"/>
      <c r="J2" s="36"/>
    </row>
    <row r="3" spans="1:15" s="39" customFormat="1" ht="20.100000000000001" customHeight="1" x14ac:dyDescent="0.2">
      <c r="A3" s="38" t="s">
        <v>332</v>
      </c>
      <c r="B3" s="38"/>
      <c r="C3" s="38"/>
      <c r="D3" s="38"/>
      <c r="E3" s="38"/>
      <c r="F3" s="38"/>
      <c r="G3" s="38"/>
      <c r="H3" s="38"/>
      <c r="I3" s="38"/>
      <c r="J3" s="38"/>
    </row>
    <row r="4" spans="1:15" s="39" customFormat="1" ht="12" customHeight="1" x14ac:dyDescent="0.2">
      <c r="A4" s="40" t="s">
        <v>86</v>
      </c>
      <c r="B4" s="40"/>
      <c r="C4" s="40"/>
      <c r="D4" s="40"/>
      <c r="E4" s="40"/>
      <c r="F4" s="40"/>
      <c r="G4" s="40"/>
      <c r="H4" s="40"/>
      <c r="I4" s="40"/>
      <c r="J4" s="40"/>
    </row>
    <row r="5" spans="1:15" s="39" customFormat="1" ht="12" customHeight="1" x14ac:dyDescent="0.2">
      <c r="A5" s="41" t="s">
        <v>42</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209</v>
      </c>
      <c r="B7" s="52"/>
      <c r="C7" s="47" t="s">
        <v>88</v>
      </c>
      <c r="D7" s="48" t="s">
        <v>327</v>
      </c>
      <c r="E7" s="49"/>
      <c r="F7" s="49"/>
      <c r="G7" s="49"/>
      <c r="H7" s="50"/>
      <c r="I7" s="51" t="s">
        <v>176</v>
      </c>
      <c r="J7" s="52"/>
      <c r="K7" s="53"/>
      <c r="L7" s="53"/>
      <c r="M7" s="53"/>
      <c r="N7" s="53"/>
      <c r="O7" s="53"/>
    </row>
    <row r="8" spans="1:15" ht="21.75" customHeight="1" x14ac:dyDescent="0.2">
      <c r="A8" s="229"/>
      <c r="B8" s="230"/>
      <c r="C8" s="56"/>
      <c r="D8" s="57" t="s">
        <v>91</v>
      </c>
      <c r="E8" s="57" t="s">
        <v>92</v>
      </c>
      <c r="F8" s="57" t="s">
        <v>93</v>
      </c>
      <c r="G8" s="57" t="s">
        <v>94</v>
      </c>
      <c r="H8" s="57" t="s">
        <v>95</v>
      </c>
      <c r="I8" s="58"/>
      <c r="J8" s="59"/>
    </row>
    <row r="9" spans="1:15" ht="12" customHeight="1" x14ac:dyDescent="0.2">
      <c r="A9" s="229"/>
      <c r="B9" s="230"/>
      <c r="C9" s="56"/>
      <c r="D9" s="60"/>
      <c r="E9" s="60"/>
      <c r="F9" s="60"/>
      <c r="G9" s="60"/>
      <c r="H9" s="60"/>
      <c r="I9" s="61" t="s">
        <v>96</v>
      </c>
      <c r="J9" s="62" t="s">
        <v>97</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98</v>
      </c>
      <c r="B11" s="234"/>
      <c r="C11" s="78">
        <v>100</v>
      </c>
      <c r="D11" s="80">
        <v>28093</v>
      </c>
      <c r="E11" s="79">
        <v>27736</v>
      </c>
      <c r="F11" s="79">
        <v>28594</v>
      </c>
      <c r="G11" s="79">
        <v>28115</v>
      </c>
      <c r="H11" s="105">
        <v>28435</v>
      </c>
      <c r="I11" s="80">
        <v>-342</v>
      </c>
      <c r="J11" s="81">
        <v>-1.2027430982943554</v>
      </c>
    </row>
    <row r="12" spans="1:15" ht="24.95" customHeight="1" x14ac:dyDescent="0.2">
      <c r="A12" s="158" t="s">
        <v>126</v>
      </c>
      <c r="B12" s="159" t="s">
        <v>127</v>
      </c>
      <c r="C12" s="78">
        <v>0.59089452888619942</v>
      </c>
      <c r="D12" s="80">
        <v>166</v>
      </c>
      <c r="E12" s="79">
        <v>129</v>
      </c>
      <c r="F12" s="79">
        <v>113</v>
      </c>
      <c r="G12" s="79">
        <v>117</v>
      </c>
      <c r="H12" s="105">
        <v>109</v>
      </c>
      <c r="I12" s="80">
        <v>57</v>
      </c>
      <c r="J12" s="81">
        <v>52.293577981651374</v>
      </c>
    </row>
    <row r="13" spans="1:15" ht="24.95" customHeight="1" x14ac:dyDescent="0.2">
      <c r="A13" s="158" t="s">
        <v>128</v>
      </c>
      <c r="B13" s="164" t="s">
        <v>210</v>
      </c>
      <c r="C13" s="78">
        <v>0.12102659025379987</v>
      </c>
      <c r="D13" s="80">
        <v>34</v>
      </c>
      <c r="E13" s="79">
        <v>34</v>
      </c>
      <c r="F13" s="79">
        <v>38</v>
      </c>
      <c r="G13" s="79">
        <v>43</v>
      </c>
      <c r="H13" s="105">
        <v>42</v>
      </c>
      <c r="I13" s="80">
        <v>-8</v>
      </c>
      <c r="J13" s="81">
        <v>-19.047619047619047</v>
      </c>
    </row>
    <row r="14" spans="1:15" s="180" customFormat="1" ht="24.95" customHeight="1" x14ac:dyDescent="0.2">
      <c r="A14" s="158" t="s">
        <v>211</v>
      </c>
      <c r="B14" s="164" t="s">
        <v>131</v>
      </c>
      <c r="C14" s="78">
        <v>3.207204641725697</v>
      </c>
      <c r="D14" s="80">
        <v>901</v>
      </c>
      <c r="E14" s="79">
        <v>927</v>
      </c>
      <c r="F14" s="79">
        <v>949</v>
      </c>
      <c r="G14" s="79">
        <v>942</v>
      </c>
      <c r="H14" s="105">
        <v>938</v>
      </c>
      <c r="I14" s="80">
        <v>-37</v>
      </c>
      <c r="J14" s="81">
        <v>-3.9445628997867805</v>
      </c>
      <c r="K14" s="53"/>
      <c r="L14" s="53"/>
      <c r="M14" s="53"/>
      <c r="N14" s="53"/>
      <c r="O14" s="53"/>
    </row>
    <row r="15" spans="1:15" ht="24.95" customHeight="1" x14ac:dyDescent="0.2">
      <c r="A15" s="158" t="s">
        <v>212</v>
      </c>
      <c r="B15" s="164" t="s">
        <v>213</v>
      </c>
      <c r="C15" s="78">
        <v>2.3920549603103978</v>
      </c>
      <c r="D15" s="80">
        <v>672</v>
      </c>
      <c r="E15" s="79">
        <v>692</v>
      </c>
      <c r="F15" s="79">
        <v>700</v>
      </c>
      <c r="G15" s="79">
        <v>690</v>
      </c>
      <c r="H15" s="105">
        <v>682</v>
      </c>
      <c r="I15" s="80">
        <v>-10</v>
      </c>
      <c r="J15" s="81">
        <v>-1.466275659824047</v>
      </c>
    </row>
    <row r="16" spans="1:15" s="180" customFormat="1" ht="24.95" customHeight="1" x14ac:dyDescent="0.2">
      <c r="A16" s="158" t="s">
        <v>214</v>
      </c>
      <c r="B16" s="164" t="s">
        <v>135</v>
      </c>
      <c r="C16" s="78">
        <v>0.63716940163029934</v>
      </c>
      <c r="D16" s="80">
        <v>179</v>
      </c>
      <c r="E16" s="79">
        <v>186</v>
      </c>
      <c r="F16" s="79">
        <v>199</v>
      </c>
      <c r="G16" s="79">
        <v>207</v>
      </c>
      <c r="H16" s="105">
        <v>209</v>
      </c>
      <c r="I16" s="80">
        <v>-30</v>
      </c>
      <c r="J16" s="81">
        <v>-14.354066985645932</v>
      </c>
      <c r="K16" s="53"/>
      <c r="L16" s="53"/>
      <c r="M16" s="53"/>
      <c r="N16" s="53"/>
      <c r="O16" s="53"/>
    </row>
    <row r="17" spans="1:15" ht="24.95" customHeight="1" x14ac:dyDescent="0.2">
      <c r="A17" s="158" t="s">
        <v>136</v>
      </c>
      <c r="B17" s="164" t="s">
        <v>216</v>
      </c>
      <c r="C17" s="78">
        <v>0.17798027978499983</v>
      </c>
      <c r="D17" s="80">
        <v>50</v>
      </c>
      <c r="E17" s="79">
        <v>49</v>
      </c>
      <c r="F17" s="79">
        <v>50</v>
      </c>
      <c r="G17" s="79">
        <v>45</v>
      </c>
      <c r="H17" s="105">
        <v>47</v>
      </c>
      <c r="I17" s="80">
        <v>3</v>
      </c>
      <c r="J17" s="81">
        <v>6.3829787234042552</v>
      </c>
    </row>
    <row r="18" spans="1:15" s="180" customFormat="1" ht="24.95" customHeight="1" x14ac:dyDescent="0.2">
      <c r="A18" s="167" t="s">
        <v>138</v>
      </c>
      <c r="B18" s="168" t="s">
        <v>139</v>
      </c>
      <c r="C18" s="78">
        <v>1.9221870216779982</v>
      </c>
      <c r="D18" s="80">
        <v>540</v>
      </c>
      <c r="E18" s="79">
        <v>550</v>
      </c>
      <c r="F18" s="79">
        <v>557</v>
      </c>
      <c r="G18" s="79">
        <v>555</v>
      </c>
      <c r="H18" s="105">
        <v>564</v>
      </c>
      <c r="I18" s="80">
        <v>-24</v>
      </c>
      <c r="J18" s="81">
        <v>-4.2553191489361701</v>
      </c>
      <c r="K18" s="53"/>
      <c r="L18" s="53"/>
      <c r="M18" s="53"/>
      <c r="N18" s="53"/>
      <c r="O18" s="53"/>
    </row>
    <row r="19" spans="1:15" ht="24.95" customHeight="1" x14ac:dyDescent="0.2">
      <c r="A19" s="158" t="s">
        <v>140</v>
      </c>
      <c r="B19" s="164" t="s">
        <v>141</v>
      </c>
      <c r="C19" s="78">
        <v>11.714662015448688</v>
      </c>
      <c r="D19" s="80">
        <v>3291</v>
      </c>
      <c r="E19" s="79">
        <v>3280</v>
      </c>
      <c r="F19" s="79">
        <v>3365</v>
      </c>
      <c r="G19" s="79">
        <v>3314</v>
      </c>
      <c r="H19" s="105">
        <v>3331</v>
      </c>
      <c r="I19" s="80">
        <v>-40</v>
      </c>
      <c r="J19" s="81">
        <v>-1.2008405884118882</v>
      </c>
    </row>
    <row r="20" spans="1:15" s="180" customFormat="1" ht="24.95" customHeight="1" x14ac:dyDescent="0.2">
      <c r="A20" s="158" t="s">
        <v>142</v>
      </c>
      <c r="B20" s="164" t="s">
        <v>143</v>
      </c>
      <c r="C20" s="78">
        <v>5.3038123375929951</v>
      </c>
      <c r="D20" s="80">
        <v>1490</v>
      </c>
      <c r="E20" s="79">
        <v>1476</v>
      </c>
      <c r="F20" s="79">
        <v>1489</v>
      </c>
      <c r="G20" s="79">
        <v>1508</v>
      </c>
      <c r="H20" s="105">
        <v>1536</v>
      </c>
      <c r="I20" s="80">
        <v>-46</v>
      </c>
      <c r="J20" s="81">
        <v>-2.9947916666666665</v>
      </c>
      <c r="K20" s="53"/>
      <c r="L20" s="53"/>
      <c r="M20" s="53"/>
      <c r="N20" s="53"/>
      <c r="O20" s="53"/>
    </row>
    <row r="21" spans="1:15" ht="24.95" customHeight="1" x14ac:dyDescent="0.2">
      <c r="A21" s="167" t="s">
        <v>144</v>
      </c>
      <c r="B21" s="168" t="s">
        <v>145</v>
      </c>
      <c r="C21" s="78">
        <v>16.174847826860784</v>
      </c>
      <c r="D21" s="80">
        <v>4544</v>
      </c>
      <c r="E21" s="79">
        <v>4450</v>
      </c>
      <c r="F21" s="79">
        <v>4501</v>
      </c>
      <c r="G21" s="79">
        <v>4510</v>
      </c>
      <c r="H21" s="105">
        <v>4629</v>
      </c>
      <c r="I21" s="80">
        <v>-85</v>
      </c>
      <c r="J21" s="81">
        <v>-1.836249729963275</v>
      </c>
    </row>
    <row r="22" spans="1:15" ht="24.95" customHeight="1" x14ac:dyDescent="0.2">
      <c r="A22" s="167" t="s">
        <v>146</v>
      </c>
      <c r="B22" s="164" t="s">
        <v>147</v>
      </c>
      <c r="C22" s="78">
        <v>1.5947033068735985</v>
      </c>
      <c r="D22" s="80">
        <v>448</v>
      </c>
      <c r="E22" s="79">
        <v>451</v>
      </c>
      <c r="F22" s="79">
        <v>467</v>
      </c>
      <c r="G22" s="79">
        <v>459</v>
      </c>
      <c r="H22" s="105">
        <v>459</v>
      </c>
      <c r="I22" s="80">
        <v>-11</v>
      </c>
      <c r="J22" s="81">
        <v>-2.3965141612200438</v>
      </c>
    </row>
    <row r="23" spans="1:15" ht="24.95" customHeight="1" x14ac:dyDescent="0.2">
      <c r="A23" s="158" t="s">
        <v>148</v>
      </c>
      <c r="B23" s="164" t="s">
        <v>149</v>
      </c>
      <c r="C23" s="78">
        <v>0.75819599188409925</v>
      </c>
      <c r="D23" s="80">
        <v>213</v>
      </c>
      <c r="E23" s="79">
        <v>221</v>
      </c>
      <c r="F23" s="79">
        <v>225</v>
      </c>
      <c r="G23" s="79">
        <v>209</v>
      </c>
      <c r="H23" s="105">
        <v>212</v>
      </c>
      <c r="I23" s="80">
        <v>1</v>
      </c>
      <c r="J23" s="81">
        <v>0.47169811320754718</v>
      </c>
    </row>
    <row r="24" spans="1:15" ht="24.95" customHeight="1" x14ac:dyDescent="0.2">
      <c r="A24" s="158" t="s">
        <v>150</v>
      </c>
      <c r="B24" s="164" t="s">
        <v>217</v>
      </c>
      <c r="C24" s="78">
        <v>7.930801267219592</v>
      </c>
      <c r="D24" s="80">
        <v>2228</v>
      </c>
      <c r="E24" s="79">
        <v>2120</v>
      </c>
      <c r="F24" s="79">
        <v>2183</v>
      </c>
      <c r="G24" s="79">
        <v>2183</v>
      </c>
      <c r="H24" s="105">
        <v>2257</v>
      </c>
      <c r="I24" s="80">
        <v>-29</v>
      </c>
      <c r="J24" s="81">
        <v>-1.2848914488258751</v>
      </c>
    </row>
    <row r="25" spans="1:15" ht="24.95" customHeight="1" x14ac:dyDescent="0.2">
      <c r="A25" s="158" t="s">
        <v>152</v>
      </c>
      <c r="B25" s="171" t="s">
        <v>153</v>
      </c>
      <c r="C25" s="78">
        <v>10.732210871035489</v>
      </c>
      <c r="D25" s="80">
        <v>3015</v>
      </c>
      <c r="E25" s="79">
        <v>3152</v>
      </c>
      <c r="F25" s="79">
        <v>3699</v>
      </c>
      <c r="G25" s="79">
        <v>3625</v>
      </c>
      <c r="H25" s="105">
        <v>3421</v>
      </c>
      <c r="I25" s="80">
        <v>-406</v>
      </c>
      <c r="J25" s="81">
        <v>-11.867874890382929</v>
      </c>
    </row>
    <row r="26" spans="1:15" ht="24.95" customHeight="1" x14ac:dyDescent="0.2">
      <c r="A26" s="158" t="s">
        <v>219</v>
      </c>
      <c r="B26" s="171" t="s">
        <v>155</v>
      </c>
      <c r="C26" s="78">
        <v>9.1909016480973911</v>
      </c>
      <c r="D26" s="80">
        <v>2582</v>
      </c>
      <c r="E26" s="79">
        <v>2726</v>
      </c>
      <c r="F26" s="79">
        <v>2984</v>
      </c>
      <c r="G26" s="79">
        <v>2928</v>
      </c>
      <c r="H26" s="105">
        <v>2822</v>
      </c>
      <c r="I26" s="80">
        <v>-240</v>
      </c>
      <c r="J26" s="81">
        <v>-8.5046066619418852</v>
      </c>
    </row>
    <row r="27" spans="1:15" ht="24.95" customHeight="1" x14ac:dyDescent="0.2">
      <c r="A27" s="167">
        <v>782.78300000000002</v>
      </c>
      <c r="B27" s="170" t="s">
        <v>156</v>
      </c>
      <c r="C27" s="78">
        <v>1.5413092229380985</v>
      </c>
      <c r="D27" s="80">
        <v>433</v>
      </c>
      <c r="E27" s="79">
        <v>426</v>
      </c>
      <c r="F27" s="79">
        <v>715</v>
      </c>
      <c r="G27" s="79">
        <v>697</v>
      </c>
      <c r="H27" s="105">
        <v>599</v>
      </c>
      <c r="I27" s="80">
        <v>-166</v>
      </c>
      <c r="J27" s="81">
        <v>-27.712854757929883</v>
      </c>
    </row>
    <row r="28" spans="1:15" ht="24.95" customHeight="1" x14ac:dyDescent="0.2">
      <c r="A28" s="158" t="s">
        <v>157</v>
      </c>
      <c r="B28" s="164" t="s">
        <v>158</v>
      </c>
      <c r="C28" s="78">
        <v>1.1960274801551989</v>
      </c>
      <c r="D28" s="80">
        <v>336</v>
      </c>
      <c r="E28" s="79">
        <v>343</v>
      </c>
      <c r="F28" s="79">
        <v>319</v>
      </c>
      <c r="G28" s="79">
        <v>305</v>
      </c>
      <c r="H28" s="105">
        <v>324</v>
      </c>
      <c r="I28" s="80">
        <v>12</v>
      </c>
      <c r="J28" s="81">
        <v>3.7037037037037037</v>
      </c>
    </row>
    <row r="29" spans="1:15" ht="24.95" customHeight="1" x14ac:dyDescent="0.2">
      <c r="A29" s="158" t="s">
        <v>159</v>
      </c>
      <c r="B29" s="164" t="s">
        <v>160</v>
      </c>
      <c r="C29" s="78">
        <v>6.7810486598084934</v>
      </c>
      <c r="D29" s="80">
        <v>1905</v>
      </c>
      <c r="E29" s="79">
        <v>1765</v>
      </c>
      <c r="F29" s="79">
        <v>1792</v>
      </c>
      <c r="G29" s="79">
        <v>1579</v>
      </c>
      <c r="H29" s="105">
        <v>1838</v>
      </c>
      <c r="I29" s="80">
        <v>67</v>
      </c>
      <c r="J29" s="81">
        <v>3.6452665941240481</v>
      </c>
    </row>
    <row r="30" spans="1:15" ht="24.95" customHeight="1" x14ac:dyDescent="0.2">
      <c r="A30" s="158">
        <v>86</v>
      </c>
      <c r="B30" s="164" t="s">
        <v>161</v>
      </c>
      <c r="C30" s="78">
        <v>9.5361833908802911</v>
      </c>
      <c r="D30" s="80">
        <v>2679</v>
      </c>
      <c r="E30" s="79">
        <v>2603</v>
      </c>
      <c r="F30" s="79">
        <v>2673</v>
      </c>
      <c r="G30" s="79">
        <v>2590</v>
      </c>
      <c r="H30" s="105">
        <v>2604</v>
      </c>
      <c r="I30" s="80">
        <v>75</v>
      </c>
      <c r="J30" s="81">
        <v>2.8801843317972349</v>
      </c>
    </row>
    <row r="31" spans="1:15" ht="24.95" customHeight="1" x14ac:dyDescent="0.2">
      <c r="A31" s="158">
        <v>87.88</v>
      </c>
      <c r="B31" s="171" t="s">
        <v>162</v>
      </c>
      <c r="C31" s="78">
        <v>3.2250026697041969</v>
      </c>
      <c r="D31" s="80">
        <v>906</v>
      </c>
      <c r="E31" s="79">
        <v>892</v>
      </c>
      <c r="F31" s="79">
        <v>886</v>
      </c>
      <c r="G31" s="79">
        <v>897</v>
      </c>
      <c r="H31" s="105">
        <v>897</v>
      </c>
      <c r="I31" s="80">
        <v>9</v>
      </c>
      <c r="J31" s="81">
        <v>1.0033444816053512</v>
      </c>
    </row>
    <row r="32" spans="1:15" ht="24.95" customHeight="1" x14ac:dyDescent="0.2">
      <c r="A32" s="158" t="s">
        <v>163</v>
      </c>
      <c r="B32" s="164" t="s">
        <v>164</v>
      </c>
      <c r="C32" s="78">
        <v>19.211191399992881</v>
      </c>
      <c r="D32" s="80">
        <v>5397</v>
      </c>
      <c r="E32" s="79">
        <v>5343</v>
      </c>
      <c r="F32" s="79">
        <v>5338</v>
      </c>
      <c r="G32" s="79">
        <v>5279</v>
      </c>
      <c r="H32" s="105">
        <v>5274</v>
      </c>
      <c r="I32" s="80">
        <v>123</v>
      </c>
      <c r="J32" s="81">
        <v>2.3321956769055747</v>
      </c>
    </row>
    <row r="33" spans="1:10" ht="24.95" customHeight="1" x14ac:dyDescent="0.2">
      <c r="A33" s="158"/>
      <c r="B33" s="171" t="s">
        <v>165</v>
      </c>
      <c r="C33" s="78">
        <v>0</v>
      </c>
      <c r="D33" s="80">
        <v>0</v>
      </c>
      <c r="E33" s="79">
        <v>0</v>
      </c>
      <c r="F33" s="79">
        <v>0</v>
      </c>
      <c r="G33" s="79">
        <v>0</v>
      </c>
      <c r="H33" s="105">
        <v>0</v>
      </c>
      <c r="I33" s="80">
        <v>0</v>
      </c>
      <c r="J33" s="81">
        <v>0</v>
      </c>
    </row>
    <row r="34" spans="1:10" ht="24.95" customHeight="1" x14ac:dyDescent="0.2">
      <c r="A34" s="172" t="s">
        <v>166</v>
      </c>
      <c r="B34" s="173"/>
      <c r="C34" s="236"/>
      <c r="D34" s="80"/>
      <c r="E34" s="79"/>
      <c r="F34" s="79"/>
      <c r="G34" s="79"/>
      <c r="H34" s="105"/>
      <c r="I34" s="102"/>
      <c r="J34" s="103"/>
    </row>
    <row r="35" spans="1:10" ht="24.95" customHeight="1" x14ac:dyDescent="0.2">
      <c r="A35" s="237" t="s">
        <v>126</v>
      </c>
      <c r="B35" s="238" t="s">
        <v>127</v>
      </c>
      <c r="C35" s="78">
        <v>0.59089452888619942</v>
      </c>
      <c r="D35" s="80">
        <v>166</v>
      </c>
      <c r="E35" s="79">
        <v>129</v>
      </c>
      <c r="F35" s="79">
        <v>113</v>
      </c>
      <c r="G35" s="79">
        <v>117</v>
      </c>
      <c r="H35" s="105">
        <v>109</v>
      </c>
      <c r="I35" s="80">
        <v>57</v>
      </c>
      <c r="J35" s="81">
        <v>52.293577981651374</v>
      </c>
    </row>
    <row r="36" spans="1:10" ht="24.95" customHeight="1" x14ac:dyDescent="0.2">
      <c r="A36" s="239" t="s">
        <v>167</v>
      </c>
      <c r="B36" s="240" t="s">
        <v>168</v>
      </c>
      <c r="C36" s="78">
        <v>5.2504182536574948</v>
      </c>
      <c r="D36" s="80">
        <v>1475</v>
      </c>
      <c r="E36" s="79">
        <v>1511</v>
      </c>
      <c r="F36" s="79">
        <v>1544</v>
      </c>
      <c r="G36" s="79">
        <v>1540</v>
      </c>
      <c r="H36" s="105">
        <v>1544</v>
      </c>
      <c r="I36" s="80">
        <v>-69</v>
      </c>
      <c r="J36" s="81">
        <v>-4.4689119170984455</v>
      </c>
    </row>
    <row r="37" spans="1:10" ht="24.95" customHeight="1" x14ac:dyDescent="0.2">
      <c r="A37" s="241" t="s">
        <v>169</v>
      </c>
      <c r="B37" s="242" t="s">
        <v>170</v>
      </c>
      <c r="C37" s="90">
        <v>94.158687217456304</v>
      </c>
      <c r="D37" s="108">
        <v>26452</v>
      </c>
      <c r="E37" s="109">
        <v>26096</v>
      </c>
      <c r="F37" s="109">
        <v>26937</v>
      </c>
      <c r="G37" s="109">
        <v>26458</v>
      </c>
      <c r="H37" s="110">
        <v>26782</v>
      </c>
      <c r="I37" s="108">
        <v>-330</v>
      </c>
      <c r="J37" s="111">
        <v>-1.2321708610260622</v>
      </c>
    </row>
    <row r="38" spans="1:10" s="113" customFormat="1" ht="11.25" customHeight="1" x14ac:dyDescent="0.2">
      <c r="A38" s="287"/>
      <c r="B38" s="288"/>
      <c r="C38" s="288"/>
      <c r="D38" s="289"/>
      <c r="E38" s="289"/>
      <c r="F38" s="289"/>
      <c r="G38" s="289"/>
      <c r="H38" s="289"/>
      <c r="I38" s="289"/>
      <c r="J38" s="290" t="s">
        <v>37</v>
      </c>
    </row>
    <row r="39" spans="1:10" s="113" customFormat="1" ht="12.75" customHeight="1" x14ac:dyDescent="0.15">
      <c r="A39" s="291" t="s">
        <v>116</v>
      </c>
    </row>
    <row r="40" spans="1:10" s="86" customFormat="1" ht="30.6" customHeight="1" x14ac:dyDescent="0.2">
      <c r="A40" s="116" t="s">
        <v>221</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C42" s="292"/>
      <c r="D42" s="293"/>
      <c r="E42" s="293"/>
      <c r="F42" s="293"/>
      <c r="G42" s="293"/>
      <c r="H42" s="293"/>
      <c r="I42" s="293"/>
      <c r="J42" s="294"/>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37706-8A9A-4A4C-AA8B-4E209FA8EA34}">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40</v>
      </c>
    </row>
    <row r="2" spans="1:15" customFormat="1" ht="11.25" customHeight="1" x14ac:dyDescent="0.2">
      <c r="A2" s="35"/>
      <c r="B2" s="36"/>
      <c r="C2" s="36"/>
      <c r="D2" s="36"/>
      <c r="E2" s="36"/>
      <c r="F2" s="36"/>
      <c r="G2" s="36"/>
      <c r="H2" s="36"/>
      <c r="I2" s="36"/>
      <c r="J2" s="36"/>
      <c r="K2" s="36"/>
    </row>
    <row r="3" spans="1:15" s="39" customFormat="1" ht="20.100000000000001" customHeight="1" x14ac:dyDescent="0.2">
      <c r="A3" s="38" t="s">
        <v>333</v>
      </c>
      <c r="B3" s="38"/>
      <c r="C3" s="38"/>
      <c r="D3" s="38"/>
      <c r="E3" s="38"/>
      <c r="F3" s="38"/>
      <c r="G3" s="38"/>
      <c r="H3" s="38"/>
      <c r="I3" s="38"/>
      <c r="J3" s="38"/>
      <c r="K3" s="38"/>
    </row>
    <row r="4" spans="1:15" s="39" customFormat="1" ht="12" customHeight="1" x14ac:dyDescent="0.2">
      <c r="A4" s="40" t="s">
        <v>86</v>
      </c>
      <c r="B4" s="40"/>
      <c r="C4" s="40"/>
      <c r="D4" s="40"/>
      <c r="E4" s="40"/>
      <c r="F4" s="40"/>
      <c r="G4" s="40"/>
      <c r="H4" s="40"/>
      <c r="I4" s="40"/>
      <c r="J4" s="40"/>
      <c r="K4" s="40"/>
    </row>
    <row r="5" spans="1:15" s="39" customFormat="1" ht="12" customHeight="1" x14ac:dyDescent="0.2">
      <c r="A5" s="41" t="s">
        <v>42</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12" customHeight="1" x14ac:dyDescent="0.2">
      <c r="A7" s="51" t="s">
        <v>334</v>
      </c>
      <c r="B7" s="46"/>
      <c r="C7" s="46"/>
      <c r="D7" s="47" t="s">
        <v>88</v>
      </c>
      <c r="E7" s="48" t="s">
        <v>327</v>
      </c>
      <c r="F7" s="49"/>
      <c r="G7" s="49"/>
      <c r="H7" s="49"/>
      <c r="I7" s="50"/>
      <c r="J7" s="51" t="s">
        <v>176</v>
      </c>
      <c r="K7" s="52"/>
      <c r="L7" s="53"/>
      <c r="M7" s="53"/>
      <c r="N7" s="53"/>
      <c r="O7" s="53"/>
    </row>
    <row r="8" spans="1:15" ht="21.75" customHeight="1" x14ac:dyDescent="0.2">
      <c r="A8" s="54"/>
      <c r="B8" s="55"/>
      <c r="C8" s="55"/>
      <c r="D8" s="56"/>
      <c r="E8" s="57" t="s">
        <v>91</v>
      </c>
      <c r="F8" s="57" t="s">
        <v>92</v>
      </c>
      <c r="G8" s="57" t="s">
        <v>93</v>
      </c>
      <c r="H8" s="57" t="s">
        <v>94</v>
      </c>
      <c r="I8" s="57" t="s">
        <v>95</v>
      </c>
      <c r="J8" s="58"/>
      <c r="K8" s="59"/>
    </row>
    <row r="9" spans="1:15" ht="12" customHeight="1" x14ac:dyDescent="0.2">
      <c r="A9" s="54"/>
      <c r="B9" s="55"/>
      <c r="C9" s="55"/>
      <c r="D9" s="56"/>
      <c r="E9" s="60"/>
      <c r="F9" s="60"/>
      <c r="G9" s="60"/>
      <c r="H9" s="60"/>
      <c r="I9" s="60"/>
      <c r="J9" s="61" t="s">
        <v>96</v>
      </c>
      <c r="K9" s="62" t="s">
        <v>97</v>
      </c>
    </row>
    <row r="10" spans="1:15" ht="12" customHeight="1" x14ac:dyDescent="0.2">
      <c r="A10" s="63"/>
      <c r="B10" s="64"/>
      <c r="C10" s="64"/>
      <c r="D10" s="65"/>
      <c r="E10" s="66">
        <v>1</v>
      </c>
      <c r="F10" s="66">
        <v>2</v>
      </c>
      <c r="G10" s="66">
        <v>3</v>
      </c>
      <c r="H10" s="66">
        <v>4</v>
      </c>
      <c r="I10" s="66">
        <v>5</v>
      </c>
      <c r="J10" s="66">
        <v>6</v>
      </c>
      <c r="K10" s="66">
        <v>7</v>
      </c>
    </row>
    <row r="11" spans="1:15" s="157" customFormat="1" ht="18" customHeight="1" x14ac:dyDescent="0.2">
      <c r="A11" s="243" t="s">
        <v>98</v>
      </c>
      <c r="B11" s="244"/>
      <c r="C11" s="245"/>
      <c r="D11" s="246">
        <v>100</v>
      </c>
      <c r="E11" s="250">
        <v>28093</v>
      </c>
      <c r="F11" s="295">
        <v>27736</v>
      </c>
      <c r="G11" s="295">
        <v>28594</v>
      </c>
      <c r="H11" s="295">
        <v>28115</v>
      </c>
      <c r="I11" s="249">
        <v>28435</v>
      </c>
      <c r="J11" s="250">
        <v>-342</v>
      </c>
      <c r="K11" s="251">
        <v>-1.2027430982943554</v>
      </c>
    </row>
    <row r="12" spans="1:15" s="157" customFormat="1" ht="18" customHeight="1" x14ac:dyDescent="0.2">
      <c r="A12" s="252" t="s">
        <v>224</v>
      </c>
      <c r="B12" s="253"/>
      <c r="C12" s="253"/>
      <c r="D12" s="254"/>
      <c r="E12" s="267"/>
      <c r="F12" s="267"/>
      <c r="G12" s="267"/>
      <c r="H12" s="267"/>
      <c r="I12" s="267"/>
      <c r="J12" s="254"/>
      <c r="K12" s="255"/>
    </row>
    <row r="13" spans="1:15" s="157" customFormat="1" ht="15.95" customHeight="1" x14ac:dyDescent="0.2">
      <c r="A13" s="256" t="s">
        <v>225</v>
      </c>
      <c r="B13" s="257"/>
      <c r="C13" s="258"/>
      <c r="D13" s="259">
        <v>41.455166767522158</v>
      </c>
      <c r="E13" s="260">
        <v>11646</v>
      </c>
      <c r="F13" s="261">
        <v>11404</v>
      </c>
      <c r="G13" s="261">
        <v>11644</v>
      </c>
      <c r="H13" s="261">
        <v>11590</v>
      </c>
      <c r="I13" s="262">
        <v>11532</v>
      </c>
      <c r="J13" s="260">
        <v>114</v>
      </c>
      <c r="K13" s="263">
        <v>0.98855359001040588</v>
      </c>
    </row>
    <row r="14" spans="1:15" s="157" customFormat="1" ht="15.95" customHeight="1" x14ac:dyDescent="0.2">
      <c r="A14" s="256" t="s">
        <v>226</v>
      </c>
      <c r="B14" s="257"/>
      <c r="C14" s="258"/>
      <c r="D14" s="259">
        <v>39.490264478695764</v>
      </c>
      <c r="E14" s="260">
        <v>11094</v>
      </c>
      <c r="F14" s="261">
        <v>11244</v>
      </c>
      <c r="G14" s="261">
        <v>11779</v>
      </c>
      <c r="H14" s="261">
        <v>11624</v>
      </c>
      <c r="I14" s="262">
        <v>11708</v>
      </c>
      <c r="J14" s="260">
        <v>-614</v>
      </c>
      <c r="K14" s="263">
        <v>-5.2442774171506663</v>
      </c>
    </row>
    <row r="15" spans="1:15" s="157" customFormat="1" ht="15.95" customHeight="1" x14ac:dyDescent="0.2">
      <c r="A15" s="256" t="s">
        <v>227</v>
      </c>
      <c r="B15" s="257"/>
      <c r="C15" s="258"/>
      <c r="D15" s="259">
        <v>6.795287082191293</v>
      </c>
      <c r="E15" s="260">
        <v>1909</v>
      </c>
      <c r="F15" s="261">
        <v>1882</v>
      </c>
      <c r="G15" s="261">
        <v>1844</v>
      </c>
      <c r="H15" s="261">
        <v>1792</v>
      </c>
      <c r="I15" s="262">
        <v>1773</v>
      </c>
      <c r="J15" s="260">
        <v>136</v>
      </c>
      <c r="K15" s="263">
        <v>7.6706147772137623</v>
      </c>
    </row>
    <row r="16" spans="1:15" s="157" customFormat="1" ht="15.95" customHeight="1" x14ac:dyDescent="0.2">
      <c r="A16" s="256" t="s">
        <v>228</v>
      </c>
      <c r="B16" s="257"/>
      <c r="C16" s="258"/>
      <c r="D16" s="259">
        <v>9.41871640622219</v>
      </c>
      <c r="E16" s="260">
        <v>2646</v>
      </c>
      <c r="F16" s="261">
        <v>2417</v>
      </c>
      <c r="G16" s="261">
        <v>2523</v>
      </c>
      <c r="H16" s="261">
        <v>2280</v>
      </c>
      <c r="I16" s="262">
        <v>2575</v>
      </c>
      <c r="J16" s="260">
        <v>71</v>
      </c>
      <c r="K16" s="263">
        <v>2.7572815533980584</v>
      </c>
    </row>
    <row r="17" spans="1:11" s="157" customFormat="1" ht="18" customHeight="1" x14ac:dyDescent="0.2">
      <c r="A17" s="264" t="s">
        <v>229</v>
      </c>
      <c r="B17" s="265"/>
      <c r="C17" s="265"/>
      <c r="D17" s="265"/>
      <c r="E17" s="266"/>
      <c r="F17" s="266"/>
      <c r="G17" s="266"/>
      <c r="H17" s="266"/>
      <c r="I17" s="266"/>
      <c r="J17" s="266"/>
      <c r="K17" s="266"/>
    </row>
    <row r="18" spans="1:11" s="157" customFormat="1" ht="14.1" customHeight="1" x14ac:dyDescent="0.2">
      <c r="A18" s="256" t="s">
        <v>230</v>
      </c>
      <c r="B18" s="257"/>
      <c r="C18" s="258"/>
      <c r="D18" s="259">
        <v>0.78667283664969923</v>
      </c>
      <c r="E18" s="261">
        <v>221</v>
      </c>
      <c r="F18" s="261">
        <v>212</v>
      </c>
      <c r="G18" s="261">
        <v>222</v>
      </c>
      <c r="H18" s="261">
        <v>229</v>
      </c>
      <c r="I18" s="261">
        <v>221</v>
      </c>
      <c r="J18" s="260">
        <v>0</v>
      </c>
      <c r="K18" s="263">
        <v>0</v>
      </c>
    </row>
    <row r="19" spans="1:11" s="157" customFormat="1" ht="14.1" customHeight="1" x14ac:dyDescent="0.2">
      <c r="A19" s="256" t="s">
        <v>231</v>
      </c>
      <c r="B19" s="257"/>
      <c r="C19" s="258"/>
      <c r="D19" s="259">
        <v>2.4774854946071976</v>
      </c>
      <c r="E19" s="261">
        <v>696</v>
      </c>
      <c r="F19" s="261">
        <v>716</v>
      </c>
      <c r="G19" s="261">
        <v>731</v>
      </c>
      <c r="H19" s="261">
        <v>715</v>
      </c>
      <c r="I19" s="261">
        <v>682</v>
      </c>
      <c r="J19" s="260">
        <v>14</v>
      </c>
      <c r="K19" s="263">
        <v>2.0527859237536656</v>
      </c>
    </row>
    <row r="20" spans="1:11" s="157" customFormat="1" ht="14.1" customHeight="1" x14ac:dyDescent="0.2">
      <c r="A20" s="256" t="s">
        <v>232</v>
      </c>
      <c r="B20" s="257"/>
      <c r="C20" s="258"/>
      <c r="D20" s="259">
        <v>0.24917239169899974</v>
      </c>
      <c r="E20" s="550">
        <v>70</v>
      </c>
      <c r="F20" s="550">
        <v>63</v>
      </c>
      <c r="G20" s="550">
        <v>65</v>
      </c>
      <c r="H20" s="550">
        <v>63</v>
      </c>
      <c r="I20" s="550">
        <v>68</v>
      </c>
      <c r="J20" s="260">
        <v>2</v>
      </c>
      <c r="K20" s="263">
        <v>2.9411764705882355</v>
      </c>
    </row>
    <row r="21" spans="1:11" s="157" customFormat="1" ht="14.1" customHeight="1" x14ac:dyDescent="0.2">
      <c r="A21" s="256" t="s">
        <v>233</v>
      </c>
      <c r="B21" s="257"/>
      <c r="C21" s="258"/>
      <c r="D21" s="259">
        <v>5.6704517139500945</v>
      </c>
      <c r="E21" s="261">
        <v>1593</v>
      </c>
      <c r="F21" s="261">
        <v>1635</v>
      </c>
      <c r="G21" s="261">
        <v>1659</v>
      </c>
      <c r="H21" s="261">
        <v>1611</v>
      </c>
      <c r="I21" s="261">
        <v>1613</v>
      </c>
      <c r="J21" s="260">
        <v>-20</v>
      </c>
      <c r="K21" s="263">
        <v>-1.2399256044637321</v>
      </c>
    </row>
    <row r="22" spans="1:11" s="157" customFormat="1" ht="14.1" customHeight="1" x14ac:dyDescent="0.2">
      <c r="A22" s="256" t="s">
        <v>234</v>
      </c>
      <c r="B22" s="257"/>
      <c r="C22" s="258"/>
      <c r="D22" s="259">
        <v>2.6127505072437973</v>
      </c>
      <c r="E22" s="261">
        <v>734</v>
      </c>
      <c r="F22" s="261">
        <v>742</v>
      </c>
      <c r="G22" s="261">
        <v>698</v>
      </c>
      <c r="H22" s="261">
        <v>684</v>
      </c>
      <c r="I22" s="261">
        <v>685</v>
      </c>
      <c r="J22" s="260">
        <v>49</v>
      </c>
      <c r="K22" s="263">
        <v>7.1532846715328464</v>
      </c>
    </row>
    <row r="23" spans="1:11" s="157" customFormat="1" ht="18" customHeight="1" x14ac:dyDescent="0.2">
      <c r="A23" s="252" t="s">
        <v>235</v>
      </c>
      <c r="B23" s="253"/>
      <c r="C23" s="253"/>
      <c r="D23" s="254"/>
      <c r="E23" s="267"/>
      <c r="F23" s="267"/>
      <c r="G23" s="267"/>
      <c r="H23" s="267"/>
      <c r="I23" s="267"/>
      <c r="J23" s="254"/>
      <c r="K23" s="255"/>
    </row>
    <row r="24" spans="1:11" s="157" customFormat="1" ht="13.5" customHeight="1" x14ac:dyDescent="0.2">
      <c r="A24" s="256">
        <v>11</v>
      </c>
      <c r="B24" s="257" t="s">
        <v>236</v>
      </c>
      <c r="C24" s="258"/>
      <c r="D24" s="259">
        <v>0.35240095397429966</v>
      </c>
      <c r="E24" s="551">
        <v>99</v>
      </c>
      <c r="F24" s="550">
        <v>95</v>
      </c>
      <c r="G24" s="550">
        <v>87</v>
      </c>
      <c r="H24" s="550">
        <v>89</v>
      </c>
      <c r="I24" s="552">
        <v>83</v>
      </c>
      <c r="J24" s="260">
        <v>16</v>
      </c>
      <c r="K24" s="263">
        <v>19.277108433734941</v>
      </c>
    </row>
    <row r="25" spans="1:11" s="157" customFormat="1" ht="13.5" customHeight="1" x14ac:dyDescent="0.2">
      <c r="A25" s="256" t="s">
        <v>237</v>
      </c>
      <c r="B25" s="257" t="s">
        <v>238</v>
      </c>
      <c r="C25" s="258"/>
      <c r="D25" s="259">
        <v>0.20645712455059978</v>
      </c>
      <c r="E25" s="551">
        <v>58</v>
      </c>
      <c r="F25" s="550">
        <v>57</v>
      </c>
      <c r="G25" s="550">
        <v>51</v>
      </c>
      <c r="H25" s="550">
        <v>49</v>
      </c>
      <c r="I25" s="552">
        <v>45</v>
      </c>
      <c r="J25" s="260">
        <v>13</v>
      </c>
      <c r="K25" s="263">
        <v>28.888888888888889</v>
      </c>
    </row>
    <row r="26" spans="1:11" s="157" customFormat="1" ht="13.5" customHeight="1" x14ac:dyDescent="0.2">
      <c r="A26" s="256">
        <v>12</v>
      </c>
      <c r="B26" s="257" t="s">
        <v>239</v>
      </c>
      <c r="C26" s="258"/>
      <c r="D26" s="259">
        <v>0.44139109386679953</v>
      </c>
      <c r="E26" s="260">
        <v>124</v>
      </c>
      <c r="F26" s="261">
        <v>116</v>
      </c>
      <c r="G26" s="261">
        <v>115</v>
      </c>
      <c r="H26" s="261">
        <v>125</v>
      </c>
      <c r="I26" s="262">
        <v>132</v>
      </c>
      <c r="J26" s="260">
        <v>-8</v>
      </c>
      <c r="K26" s="263">
        <v>-6.0606060606060606</v>
      </c>
    </row>
    <row r="27" spans="1:11" s="157" customFormat="1" ht="13.5" customHeight="1" x14ac:dyDescent="0.2">
      <c r="A27" s="256">
        <v>21</v>
      </c>
      <c r="B27" s="257" t="s">
        <v>240</v>
      </c>
      <c r="C27" s="258"/>
      <c r="D27" s="259">
        <v>2.847684476559997E-2</v>
      </c>
      <c r="E27" s="551">
        <v>8</v>
      </c>
      <c r="F27" s="550">
        <v>7</v>
      </c>
      <c r="G27" s="550">
        <v>9</v>
      </c>
      <c r="H27" s="550">
        <v>9</v>
      </c>
      <c r="I27" s="552">
        <v>7</v>
      </c>
      <c r="J27" s="260">
        <v>1</v>
      </c>
      <c r="K27" s="263">
        <v>14.285714285714286</v>
      </c>
    </row>
    <row r="28" spans="1:11" s="157" customFormat="1" ht="13.5" customHeight="1" x14ac:dyDescent="0.2">
      <c r="A28" s="256">
        <v>22</v>
      </c>
      <c r="B28" s="257" t="s">
        <v>241</v>
      </c>
      <c r="C28" s="258"/>
      <c r="D28" s="259">
        <v>0.11034777346669988</v>
      </c>
      <c r="E28" s="551">
        <v>31</v>
      </c>
      <c r="F28" s="550">
        <v>35</v>
      </c>
      <c r="G28" s="550">
        <v>40</v>
      </c>
      <c r="H28" s="550">
        <v>38</v>
      </c>
      <c r="I28" s="552">
        <v>43</v>
      </c>
      <c r="J28" s="260">
        <v>-12</v>
      </c>
      <c r="K28" s="263">
        <v>-27.906976744186046</v>
      </c>
    </row>
    <row r="29" spans="1:11" s="157" customFormat="1" ht="13.5" customHeight="1" x14ac:dyDescent="0.2">
      <c r="A29" s="256">
        <v>23</v>
      </c>
      <c r="B29" s="257" t="s">
        <v>242</v>
      </c>
      <c r="C29" s="258"/>
      <c r="D29" s="259">
        <v>0.29900687003879972</v>
      </c>
      <c r="E29" s="551">
        <v>84</v>
      </c>
      <c r="F29" s="550">
        <v>89</v>
      </c>
      <c r="G29" s="550">
        <v>89</v>
      </c>
      <c r="H29" s="550">
        <v>76</v>
      </c>
      <c r="I29" s="552">
        <v>75</v>
      </c>
      <c r="J29" s="260">
        <v>9</v>
      </c>
      <c r="K29" s="263">
        <v>12</v>
      </c>
    </row>
    <row r="30" spans="1:11" s="157" customFormat="1" ht="13.5" customHeight="1" x14ac:dyDescent="0.2">
      <c r="A30" s="256">
        <v>24</v>
      </c>
      <c r="B30" s="257" t="s">
        <v>243</v>
      </c>
      <c r="C30" s="258"/>
      <c r="D30" s="259">
        <v>0.10678816787099989</v>
      </c>
      <c r="E30" s="551">
        <v>30</v>
      </c>
      <c r="F30" s="550">
        <v>31</v>
      </c>
      <c r="G30" s="550">
        <v>31</v>
      </c>
      <c r="H30" s="550">
        <v>34</v>
      </c>
      <c r="I30" s="552">
        <v>34</v>
      </c>
      <c r="J30" s="260">
        <v>-4</v>
      </c>
      <c r="K30" s="263">
        <v>-11.764705882352942</v>
      </c>
    </row>
    <row r="31" spans="1:11" s="157" customFormat="1" ht="13.5" customHeight="1" x14ac:dyDescent="0.2">
      <c r="A31" s="256">
        <v>25</v>
      </c>
      <c r="B31" s="257" t="s">
        <v>244</v>
      </c>
      <c r="C31" s="258"/>
      <c r="D31" s="259">
        <v>0.45206991065389956</v>
      </c>
      <c r="E31" s="260">
        <v>127</v>
      </c>
      <c r="F31" s="261">
        <v>135</v>
      </c>
      <c r="G31" s="261">
        <v>142</v>
      </c>
      <c r="H31" s="261">
        <v>140</v>
      </c>
      <c r="I31" s="262">
        <v>140</v>
      </c>
      <c r="J31" s="260">
        <v>-13</v>
      </c>
      <c r="K31" s="263">
        <v>-9.2857142857142865</v>
      </c>
    </row>
    <row r="32" spans="1:11" s="157" customFormat="1" ht="13.5" customHeight="1" x14ac:dyDescent="0.2">
      <c r="A32" s="256">
        <v>26</v>
      </c>
      <c r="B32" s="257" t="s">
        <v>245</v>
      </c>
      <c r="C32" s="258"/>
      <c r="D32" s="259">
        <v>0.60157334567329945</v>
      </c>
      <c r="E32" s="260">
        <v>169</v>
      </c>
      <c r="F32" s="261">
        <v>175</v>
      </c>
      <c r="G32" s="261">
        <v>182</v>
      </c>
      <c r="H32" s="261">
        <v>173</v>
      </c>
      <c r="I32" s="262">
        <v>160</v>
      </c>
      <c r="J32" s="260">
        <v>9</v>
      </c>
      <c r="K32" s="263">
        <v>5.625</v>
      </c>
    </row>
    <row r="33" spans="1:11" s="157" customFormat="1" ht="13.5" customHeight="1" x14ac:dyDescent="0.2">
      <c r="A33" s="256">
        <v>27</v>
      </c>
      <c r="B33" s="257" t="s">
        <v>246</v>
      </c>
      <c r="C33" s="258"/>
      <c r="D33" s="259">
        <v>0.24205318050759975</v>
      </c>
      <c r="E33" s="551">
        <v>68</v>
      </c>
      <c r="F33" s="550">
        <v>68</v>
      </c>
      <c r="G33" s="550">
        <v>80</v>
      </c>
      <c r="H33" s="550">
        <v>73</v>
      </c>
      <c r="I33" s="552">
        <v>80</v>
      </c>
      <c r="J33" s="260">
        <v>-12</v>
      </c>
      <c r="K33" s="263">
        <v>-15</v>
      </c>
    </row>
    <row r="34" spans="1:11" s="157" customFormat="1" ht="13.5" customHeight="1" x14ac:dyDescent="0.2">
      <c r="A34" s="256">
        <v>28</v>
      </c>
      <c r="B34" s="257" t="s">
        <v>247</v>
      </c>
      <c r="C34" s="258"/>
      <c r="D34" s="259">
        <v>0.10322856227529989</v>
      </c>
      <c r="E34" s="551">
        <v>29</v>
      </c>
      <c r="F34" s="550">
        <v>27</v>
      </c>
      <c r="G34" s="550">
        <v>33</v>
      </c>
      <c r="H34" s="550">
        <v>33</v>
      </c>
      <c r="I34" s="552">
        <v>33</v>
      </c>
      <c r="J34" s="260">
        <v>-4</v>
      </c>
      <c r="K34" s="263">
        <v>-12.121212121212121</v>
      </c>
    </row>
    <row r="35" spans="1:11" s="157" customFormat="1" ht="13.5" customHeight="1" x14ac:dyDescent="0.2">
      <c r="A35" s="256">
        <v>29</v>
      </c>
      <c r="B35" s="257" t="s">
        <v>248</v>
      </c>
      <c r="C35" s="258"/>
      <c r="D35" s="259">
        <v>2.8263268429857971</v>
      </c>
      <c r="E35" s="260">
        <v>794</v>
      </c>
      <c r="F35" s="261">
        <v>795</v>
      </c>
      <c r="G35" s="261">
        <v>801</v>
      </c>
      <c r="H35" s="261">
        <v>796</v>
      </c>
      <c r="I35" s="262">
        <v>778</v>
      </c>
      <c r="J35" s="260">
        <v>16</v>
      </c>
      <c r="K35" s="263">
        <v>2.0565552699228791</v>
      </c>
    </row>
    <row r="36" spans="1:11" s="157" customFormat="1" ht="13.5" customHeight="1" x14ac:dyDescent="0.2">
      <c r="A36" s="256" t="s">
        <v>249</v>
      </c>
      <c r="B36" s="257" t="s">
        <v>250</v>
      </c>
      <c r="C36" s="258"/>
      <c r="D36" s="259">
        <v>0.26341081408179973</v>
      </c>
      <c r="E36" s="551">
        <v>74</v>
      </c>
      <c r="F36" s="550">
        <v>71</v>
      </c>
      <c r="G36" s="550">
        <v>67</v>
      </c>
      <c r="H36" s="550">
        <v>73</v>
      </c>
      <c r="I36" s="552">
        <v>52</v>
      </c>
      <c r="J36" s="260">
        <v>22</v>
      </c>
      <c r="K36" s="263">
        <v>42.307692307692307</v>
      </c>
    </row>
    <row r="37" spans="1:11" s="157" customFormat="1" ht="13.5" customHeight="1" x14ac:dyDescent="0.2">
      <c r="A37" s="256" t="s">
        <v>251</v>
      </c>
      <c r="B37" s="257" t="s">
        <v>252</v>
      </c>
      <c r="C37" s="258"/>
      <c r="D37" s="259">
        <v>2.5344391841383973</v>
      </c>
      <c r="E37" s="260">
        <v>712</v>
      </c>
      <c r="F37" s="261">
        <v>715</v>
      </c>
      <c r="G37" s="261">
        <v>721</v>
      </c>
      <c r="H37" s="261">
        <v>717</v>
      </c>
      <c r="I37" s="262">
        <v>719</v>
      </c>
      <c r="J37" s="260">
        <v>-7</v>
      </c>
      <c r="K37" s="263">
        <v>-0.97357440890125169</v>
      </c>
    </row>
    <row r="38" spans="1:11" s="157" customFormat="1" ht="13.5" customHeight="1" x14ac:dyDescent="0.2">
      <c r="A38" s="256">
        <v>31</v>
      </c>
      <c r="B38" s="257" t="s">
        <v>253</v>
      </c>
      <c r="C38" s="258"/>
      <c r="D38" s="259">
        <v>0.11390737906239988</v>
      </c>
      <c r="E38" s="551">
        <v>32</v>
      </c>
      <c r="F38" s="550">
        <v>30</v>
      </c>
      <c r="G38" s="550">
        <v>29</v>
      </c>
      <c r="H38" s="550">
        <v>32</v>
      </c>
      <c r="I38" s="552">
        <v>31</v>
      </c>
      <c r="J38" s="260">
        <v>1</v>
      </c>
      <c r="K38" s="263">
        <v>3.225806451612903</v>
      </c>
    </row>
    <row r="39" spans="1:11" s="157" customFormat="1" ht="13.5" customHeight="1" x14ac:dyDescent="0.2">
      <c r="A39" s="256">
        <v>32</v>
      </c>
      <c r="B39" s="257" t="s">
        <v>254</v>
      </c>
      <c r="C39" s="258"/>
      <c r="D39" s="259">
        <v>0.20645712455059978</v>
      </c>
      <c r="E39" s="551">
        <v>58</v>
      </c>
      <c r="F39" s="550">
        <v>54</v>
      </c>
      <c r="G39" s="550">
        <v>61</v>
      </c>
      <c r="H39" s="550">
        <v>67</v>
      </c>
      <c r="I39" s="552">
        <v>69</v>
      </c>
      <c r="J39" s="260">
        <v>-11</v>
      </c>
      <c r="K39" s="263">
        <v>-15.942028985507246</v>
      </c>
    </row>
    <row r="40" spans="1:11" s="157" customFormat="1" ht="13.5" customHeight="1" x14ac:dyDescent="0.2">
      <c r="A40" s="256">
        <v>33</v>
      </c>
      <c r="B40" s="257" t="s">
        <v>255</v>
      </c>
      <c r="C40" s="258"/>
      <c r="D40" s="259">
        <v>0.28476844765599973</v>
      </c>
      <c r="E40" s="551">
        <v>80</v>
      </c>
      <c r="F40" s="550">
        <v>76</v>
      </c>
      <c r="G40" s="550">
        <v>77</v>
      </c>
      <c r="H40" s="550">
        <v>72</v>
      </c>
      <c r="I40" s="552">
        <v>69</v>
      </c>
      <c r="J40" s="260">
        <v>11</v>
      </c>
      <c r="K40" s="263">
        <v>15.942028985507246</v>
      </c>
    </row>
    <row r="41" spans="1:11" s="157" customFormat="1" ht="13.5" customHeight="1" x14ac:dyDescent="0.2">
      <c r="A41" s="256">
        <v>34</v>
      </c>
      <c r="B41" s="257" t="s">
        <v>256</v>
      </c>
      <c r="C41" s="258"/>
      <c r="D41" s="259">
        <v>2.7373367030932974</v>
      </c>
      <c r="E41" s="260">
        <v>769</v>
      </c>
      <c r="F41" s="261">
        <v>783</v>
      </c>
      <c r="G41" s="261">
        <v>799</v>
      </c>
      <c r="H41" s="261">
        <v>796</v>
      </c>
      <c r="I41" s="262">
        <v>788</v>
      </c>
      <c r="J41" s="260">
        <v>-19</v>
      </c>
      <c r="K41" s="263">
        <v>-2.4111675126903553</v>
      </c>
    </row>
    <row r="42" spans="1:11" s="157" customFormat="1" ht="13.5" customHeight="1" x14ac:dyDescent="0.2">
      <c r="A42" s="256">
        <v>41</v>
      </c>
      <c r="B42" s="257" t="s">
        <v>257</v>
      </c>
      <c r="C42" s="258"/>
      <c r="D42" s="259">
        <v>0.40579503790979959</v>
      </c>
      <c r="E42" s="260">
        <v>114</v>
      </c>
      <c r="F42" s="261">
        <v>115</v>
      </c>
      <c r="G42" s="261">
        <v>109</v>
      </c>
      <c r="H42" s="261">
        <v>105</v>
      </c>
      <c r="I42" s="552">
        <v>99</v>
      </c>
      <c r="J42" s="260">
        <v>15</v>
      </c>
      <c r="K42" s="263">
        <v>15.151515151515152</v>
      </c>
    </row>
    <row r="43" spans="1:11" s="157" customFormat="1" ht="13.5" customHeight="1" x14ac:dyDescent="0.2">
      <c r="A43" s="256">
        <v>42</v>
      </c>
      <c r="B43" s="257" t="s">
        <v>258</v>
      </c>
      <c r="C43" s="258"/>
      <c r="D43" s="259">
        <v>1.4238422382799985E-2</v>
      </c>
      <c r="E43" s="551">
        <v>4</v>
      </c>
      <c r="F43" s="550">
        <v>4</v>
      </c>
      <c r="G43" s="550">
        <v>4</v>
      </c>
      <c r="H43" s="550">
        <v>3</v>
      </c>
      <c r="I43" s="552">
        <v>4</v>
      </c>
      <c r="J43" s="260">
        <v>0</v>
      </c>
      <c r="K43" s="263">
        <v>0</v>
      </c>
    </row>
    <row r="44" spans="1:11" s="157" customFormat="1" ht="13.5" customHeight="1" x14ac:dyDescent="0.2">
      <c r="A44" s="256">
        <v>43</v>
      </c>
      <c r="B44" s="257" t="s">
        <v>259</v>
      </c>
      <c r="C44" s="258"/>
      <c r="D44" s="259">
        <v>0.47342754422809952</v>
      </c>
      <c r="E44" s="260">
        <v>133</v>
      </c>
      <c r="F44" s="261">
        <v>131</v>
      </c>
      <c r="G44" s="261">
        <v>124</v>
      </c>
      <c r="H44" s="261">
        <v>121</v>
      </c>
      <c r="I44" s="262">
        <v>124</v>
      </c>
      <c r="J44" s="260">
        <v>9</v>
      </c>
      <c r="K44" s="263">
        <v>7.258064516129032</v>
      </c>
    </row>
    <row r="45" spans="1:11" s="157" customFormat="1" ht="13.5" customHeight="1" x14ac:dyDescent="0.2">
      <c r="A45" s="256">
        <v>51</v>
      </c>
      <c r="B45" s="257" t="s">
        <v>260</v>
      </c>
      <c r="C45" s="258"/>
      <c r="D45" s="259">
        <v>3.5240095397429965</v>
      </c>
      <c r="E45" s="260">
        <v>990</v>
      </c>
      <c r="F45" s="261">
        <v>1011</v>
      </c>
      <c r="G45" s="261">
        <v>1305</v>
      </c>
      <c r="H45" s="261">
        <v>1322</v>
      </c>
      <c r="I45" s="262">
        <v>1360</v>
      </c>
      <c r="J45" s="260">
        <v>-370</v>
      </c>
      <c r="K45" s="263">
        <v>-27.205882352941178</v>
      </c>
    </row>
    <row r="46" spans="1:11" s="157" customFormat="1" ht="13.5" customHeight="1" x14ac:dyDescent="0.2">
      <c r="A46" s="256" t="s">
        <v>261</v>
      </c>
      <c r="B46" s="257" t="s">
        <v>262</v>
      </c>
      <c r="C46" s="258"/>
      <c r="D46" s="259">
        <v>3.1075356850460967</v>
      </c>
      <c r="E46" s="260">
        <v>873</v>
      </c>
      <c r="F46" s="261">
        <v>890</v>
      </c>
      <c r="G46" s="261">
        <v>1192</v>
      </c>
      <c r="H46" s="261">
        <v>1212</v>
      </c>
      <c r="I46" s="262">
        <v>1261</v>
      </c>
      <c r="J46" s="260">
        <v>-388</v>
      </c>
      <c r="K46" s="263">
        <v>-30.76923076923077</v>
      </c>
    </row>
    <row r="47" spans="1:11" s="157" customFormat="1" ht="13.5" customHeight="1" x14ac:dyDescent="0.2">
      <c r="A47" s="256"/>
      <c r="B47" s="257" t="s">
        <v>263</v>
      </c>
      <c r="C47" s="258"/>
      <c r="D47" s="259">
        <v>2.2995052148221977</v>
      </c>
      <c r="E47" s="260">
        <v>646</v>
      </c>
      <c r="F47" s="261">
        <v>650</v>
      </c>
      <c r="G47" s="261">
        <v>942</v>
      </c>
      <c r="H47" s="261">
        <v>990</v>
      </c>
      <c r="I47" s="262">
        <v>1022</v>
      </c>
      <c r="J47" s="260">
        <v>-376</v>
      </c>
      <c r="K47" s="263">
        <v>-36.790606653620351</v>
      </c>
    </row>
    <row r="48" spans="1:11" s="157" customFormat="1" ht="13.5" customHeight="1" x14ac:dyDescent="0.2">
      <c r="A48" s="256">
        <v>52</v>
      </c>
      <c r="B48" s="257" t="s">
        <v>264</v>
      </c>
      <c r="C48" s="258"/>
      <c r="D48" s="259">
        <v>5.8199551489694938</v>
      </c>
      <c r="E48" s="260">
        <v>1635</v>
      </c>
      <c r="F48" s="261">
        <v>1649</v>
      </c>
      <c r="G48" s="261">
        <v>1731</v>
      </c>
      <c r="H48" s="261">
        <v>1747</v>
      </c>
      <c r="I48" s="262">
        <v>1775</v>
      </c>
      <c r="J48" s="260">
        <v>-140</v>
      </c>
      <c r="K48" s="263">
        <v>-7.887323943661972</v>
      </c>
    </row>
    <row r="49" spans="1:11" s="157" customFormat="1" ht="13.5" customHeight="1" x14ac:dyDescent="0.2">
      <c r="A49" s="256" t="s">
        <v>265</v>
      </c>
      <c r="B49" s="257" t="s">
        <v>266</v>
      </c>
      <c r="C49" s="258"/>
      <c r="D49" s="259">
        <v>5.7630014594382946</v>
      </c>
      <c r="E49" s="260">
        <v>1619</v>
      </c>
      <c r="F49" s="261">
        <v>1635</v>
      </c>
      <c r="G49" s="261">
        <v>1717</v>
      </c>
      <c r="H49" s="261">
        <v>1732</v>
      </c>
      <c r="I49" s="262">
        <v>1759</v>
      </c>
      <c r="J49" s="260">
        <v>-140</v>
      </c>
      <c r="K49" s="263">
        <v>-7.959067652075043</v>
      </c>
    </row>
    <row r="50" spans="1:11" s="157" customFormat="1" ht="13.5" customHeight="1" x14ac:dyDescent="0.2">
      <c r="A50" s="256">
        <v>53</v>
      </c>
      <c r="B50" s="257" t="s">
        <v>267</v>
      </c>
      <c r="C50" s="258"/>
      <c r="D50" s="259">
        <v>3.5596055956999963</v>
      </c>
      <c r="E50" s="260">
        <v>1000</v>
      </c>
      <c r="F50" s="261">
        <v>926</v>
      </c>
      <c r="G50" s="261">
        <v>907</v>
      </c>
      <c r="H50" s="261">
        <v>902</v>
      </c>
      <c r="I50" s="262">
        <v>917</v>
      </c>
      <c r="J50" s="260">
        <v>83</v>
      </c>
      <c r="K50" s="263">
        <v>9.051254089422029</v>
      </c>
    </row>
    <row r="51" spans="1:11" s="157" customFormat="1" ht="13.5" customHeight="1" x14ac:dyDescent="0.2">
      <c r="A51" s="256" t="s">
        <v>268</v>
      </c>
      <c r="B51" s="257" t="s">
        <v>269</v>
      </c>
      <c r="C51" s="258"/>
      <c r="D51" s="259">
        <v>3.5453671733171963</v>
      </c>
      <c r="E51" s="260">
        <v>996</v>
      </c>
      <c r="F51" s="261">
        <v>922</v>
      </c>
      <c r="G51" s="261">
        <v>903</v>
      </c>
      <c r="H51" s="261">
        <v>898</v>
      </c>
      <c r="I51" s="262">
        <v>913</v>
      </c>
      <c r="J51" s="260">
        <v>83</v>
      </c>
      <c r="K51" s="263">
        <v>9.0909090909090917</v>
      </c>
    </row>
    <row r="52" spans="1:11" s="157" customFormat="1" ht="13.5" customHeight="1" x14ac:dyDescent="0.2">
      <c r="A52" s="256">
        <v>54</v>
      </c>
      <c r="B52" s="257" t="s">
        <v>270</v>
      </c>
      <c r="C52" s="258"/>
      <c r="D52" s="259">
        <v>10.105720286192289</v>
      </c>
      <c r="E52" s="260">
        <v>2839</v>
      </c>
      <c r="F52" s="261">
        <v>2785</v>
      </c>
      <c r="G52" s="261">
        <v>2818</v>
      </c>
      <c r="H52" s="261">
        <v>2798</v>
      </c>
      <c r="I52" s="262">
        <v>2683</v>
      </c>
      <c r="J52" s="260">
        <v>156</v>
      </c>
      <c r="K52" s="263">
        <v>5.8143868803578087</v>
      </c>
    </row>
    <row r="53" spans="1:11" s="157" customFormat="1" ht="13.5" customHeight="1" x14ac:dyDescent="0.2">
      <c r="A53" s="256">
        <v>61</v>
      </c>
      <c r="B53" s="257" t="s">
        <v>271</v>
      </c>
      <c r="C53" s="258"/>
      <c r="D53" s="259">
        <v>0.74039796390559931</v>
      </c>
      <c r="E53" s="260">
        <v>208</v>
      </c>
      <c r="F53" s="261">
        <v>211</v>
      </c>
      <c r="G53" s="261">
        <v>199</v>
      </c>
      <c r="H53" s="261">
        <v>197</v>
      </c>
      <c r="I53" s="262">
        <v>195</v>
      </c>
      <c r="J53" s="260">
        <v>13</v>
      </c>
      <c r="K53" s="263">
        <v>6.666666666666667</v>
      </c>
    </row>
    <row r="54" spans="1:11" s="157" customFormat="1" ht="13.5" customHeight="1" x14ac:dyDescent="0.2">
      <c r="A54" s="256">
        <v>62</v>
      </c>
      <c r="B54" s="257" t="s">
        <v>272</v>
      </c>
      <c r="C54" s="258"/>
      <c r="D54" s="259">
        <v>10.15555476453209</v>
      </c>
      <c r="E54" s="260">
        <v>2853</v>
      </c>
      <c r="F54" s="261">
        <v>2856</v>
      </c>
      <c r="G54" s="261">
        <v>3108</v>
      </c>
      <c r="H54" s="261">
        <v>2994</v>
      </c>
      <c r="I54" s="262">
        <v>2988</v>
      </c>
      <c r="J54" s="260">
        <v>-135</v>
      </c>
      <c r="K54" s="263">
        <v>-4.5180722891566267</v>
      </c>
    </row>
    <row r="55" spans="1:11" s="157" customFormat="1" ht="13.5" customHeight="1" x14ac:dyDescent="0.2">
      <c r="A55" s="256">
        <v>63</v>
      </c>
      <c r="B55" s="257" t="s">
        <v>273</v>
      </c>
      <c r="C55" s="258"/>
      <c r="D55" s="259">
        <v>16.114334531733885</v>
      </c>
      <c r="E55" s="260">
        <v>4527</v>
      </c>
      <c r="F55" s="261">
        <v>4525</v>
      </c>
      <c r="G55" s="261">
        <v>4584</v>
      </c>
      <c r="H55" s="261">
        <v>4555</v>
      </c>
      <c r="I55" s="262">
        <v>4651</v>
      </c>
      <c r="J55" s="260">
        <v>-124</v>
      </c>
      <c r="K55" s="263">
        <v>-2.6660933132659643</v>
      </c>
    </row>
    <row r="56" spans="1:11" s="157" customFormat="1" ht="13.5" customHeight="1" x14ac:dyDescent="0.2">
      <c r="A56" s="256" t="s">
        <v>274</v>
      </c>
      <c r="B56" s="257" t="s">
        <v>275</v>
      </c>
      <c r="C56" s="258"/>
      <c r="D56" s="259">
        <v>0.69768269675719929</v>
      </c>
      <c r="E56" s="260">
        <v>196</v>
      </c>
      <c r="F56" s="261">
        <v>203</v>
      </c>
      <c r="G56" s="261">
        <v>208</v>
      </c>
      <c r="H56" s="261">
        <v>208</v>
      </c>
      <c r="I56" s="262">
        <v>208</v>
      </c>
      <c r="J56" s="260">
        <v>-12</v>
      </c>
      <c r="K56" s="263">
        <v>-5.7692307692307692</v>
      </c>
    </row>
    <row r="57" spans="1:11" s="157" customFormat="1" ht="13.5" customHeight="1" x14ac:dyDescent="0.2">
      <c r="A57" s="256" t="s">
        <v>276</v>
      </c>
      <c r="B57" s="257" t="s">
        <v>277</v>
      </c>
      <c r="C57" s="258"/>
      <c r="D57" s="259">
        <v>14.263339621969886</v>
      </c>
      <c r="E57" s="260">
        <v>4007</v>
      </c>
      <c r="F57" s="261">
        <v>4046</v>
      </c>
      <c r="G57" s="261">
        <v>4104</v>
      </c>
      <c r="H57" s="261">
        <v>4092</v>
      </c>
      <c r="I57" s="262">
        <v>4139</v>
      </c>
      <c r="J57" s="260">
        <v>-132</v>
      </c>
      <c r="K57" s="263">
        <v>-3.1891761294998791</v>
      </c>
    </row>
    <row r="58" spans="1:11" s="157" customFormat="1" ht="13.5" customHeight="1" x14ac:dyDescent="0.2">
      <c r="A58" s="256">
        <v>71</v>
      </c>
      <c r="B58" s="257" t="s">
        <v>278</v>
      </c>
      <c r="C58" s="258"/>
      <c r="D58" s="259">
        <v>11.216317232050688</v>
      </c>
      <c r="E58" s="260">
        <v>3151</v>
      </c>
      <c r="F58" s="261">
        <v>3139</v>
      </c>
      <c r="G58" s="261">
        <v>3167</v>
      </c>
      <c r="H58" s="261">
        <v>3129</v>
      </c>
      <c r="I58" s="262">
        <v>3088</v>
      </c>
      <c r="J58" s="260">
        <v>63</v>
      </c>
      <c r="K58" s="263">
        <v>2.0401554404145079</v>
      </c>
    </row>
    <row r="59" spans="1:11" s="157" customFormat="1" ht="13.5" customHeight="1" x14ac:dyDescent="0.2">
      <c r="A59" s="256" t="s">
        <v>279</v>
      </c>
      <c r="B59" s="257" t="s">
        <v>280</v>
      </c>
      <c r="C59" s="258"/>
      <c r="D59" s="259">
        <v>0.91125903249919904</v>
      </c>
      <c r="E59" s="260">
        <v>256</v>
      </c>
      <c r="F59" s="261">
        <v>240</v>
      </c>
      <c r="G59" s="261">
        <v>245</v>
      </c>
      <c r="H59" s="261">
        <v>264</v>
      </c>
      <c r="I59" s="262">
        <v>241</v>
      </c>
      <c r="J59" s="260">
        <v>15</v>
      </c>
      <c r="K59" s="263">
        <v>6.2240663900414939</v>
      </c>
    </row>
    <row r="60" spans="1:11" s="157" customFormat="1" ht="13.5" customHeight="1" x14ac:dyDescent="0.2">
      <c r="A60" s="256" t="s">
        <v>281</v>
      </c>
      <c r="B60" s="257" t="s">
        <v>282</v>
      </c>
      <c r="C60" s="258"/>
      <c r="D60" s="259">
        <v>9.7390809098351898</v>
      </c>
      <c r="E60" s="260">
        <v>2736</v>
      </c>
      <c r="F60" s="261">
        <v>2749</v>
      </c>
      <c r="G60" s="261">
        <v>2759</v>
      </c>
      <c r="H60" s="261">
        <v>2708</v>
      </c>
      <c r="I60" s="262">
        <v>2700</v>
      </c>
      <c r="J60" s="260">
        <v>36</v>
      </c>
      <c r="K60" s="263">
        <v>1.3333333333333333</v>
      </c>
    </row>
    <row r="61" spans="1:11" s="157" customFormat="1" ht="13.5" customHeight="1" x14ac:dyDescent="0.2">
      <c r="A61" s="256">
        <v>72</v>
      </c>
      <c r="B61" s="257" t="s">
        <v>283</v>
      </c>
      <c r="C61" s="258"/>
      <c r="D61" s="259">
        <v>1.0999181290712989</v>
      </c>
      <c r="E61" s="260">
        <v>309</v>
      </c>
      <c r="F61" s="261">
        <v>306</v>
      </c>
      <c r="G61" s="261">
        <v>314</v>
      </c>
      <c r="H61" s="261">
        <v>305</v>
      </c>
      <c r="I61" s="262">
        <v>311</v>
      </c>
      <c r="J61" s="260">
        <v>-2</v>
      </c>
      <c r="K61" s="263">
        <v>-0.64308681672025725</v>
      </c>
    </row>
    <row r="62" spans="1:11" s="157" customFormat="1" ht="13.5" customHeight="1" x14ac:dyDescent="0.2">
      <c r="A62" s="256" t="s">
        <v>284</v>
      </c>
      <c r="B62" s="257" t="s">
        <v>285</v>
      </c>
      <c r="C62" s="258"/>
      <c r="D62" s="259">
        <v>0.16374185740219985</v>
      </c>
      <c r="E62" s="551">
        <v>46</v>
      </c>
      <c r="F62" s="550">
        <v>45</v>
      </c>
      <c r="G62" s="550">
        <v>47</v>
      </c>
      <c r="H62" s="550">
        <v>43</v>
      </c>
      <c r="I62" s="552">
        <v>47</v>
      </c>
      <c r="J62" s="260">
        <v>-1</v>
      </c>
      <c r="K62" s="263">
        <v>-2.1276595744680851</v>
      </c>
    </row>
    <row r="63" spans="1:11" s="157" customFormat="1" ht="13.5" customHeight="1" x14ac:dyDescent="0.2">
      <c r="A63" s="256" t="s">
        <v>286</v>
      </c>
      <c r="B63" s="257" t="s">
        <v>287</v>
      </c>
      <c r="C63" s="258"/>
      <c r="D63" s="259">
        <v>0.69412309116149928</v>
      </c>
      <c r="E63" s="260">
        <v>195</v>
      </c>
      <c r="F63" s="261">
        <v>189</v>
      </c>
      <c r="G63" s="261">
        <v>185</v>
      </c>
      <c r="H63" s="261">
        <v>185</v>
      </c>
      <c r="I63" s="262">
        <v>188</v>
      </c>
      <c r="J63" s="260">
        <v>7</v>
      </c>
      <c r="K63" s="263">
        <v>3.7234042553191489</v>
      </c>
    </row>
    <row r="64" spans="1:11" s="157" customFormat="1" ht="13.5" customHeight="1" x14ac:dyDescent="0.2">
      <c r="A64" s="256">
        <v>73</v>
      </c>
      <c r="B64" s="257" t="s">
        <v>288</v>
      </c>
      <c r="C64" s="258"/>
      <c r="D64" s="259">
        <v>2.5985120848609973</v>
      </c>
      <c r="E64" s="260">
        <v>730</v>
      </c>
      <c r="F64" s="261">
        <v>714</v>
      </c>
      <c r="G64" s="261">
        <v>711</v>
      </c>
      <c r="H64" s="261">
        <v>731</v>
      </c>
      <c r="I64" s="262">
        <v>730</v>
      </c>
      <c r="J64" s="260">
        <v>0</v>
      </c>
      <c r="K64" s="263">
        <v>0</v>
      </c>
    </row>
    <row r="65" spans="1:11" s="157" customFormat="1" ht="13.5" customHeight="1" x14ac:dyDescent="0.2">
      <c r="A65" s="256" t="s">
        <v>289</v>
      </c>
      <c r="B65" s="257" t="s">
        <v>290</v>
      </c>
      <c r="C65" s="258"/>
      <c r="D65" s="259">
        <v>2.2176342861210978</v>
      </c>
      <c r="E65" s="260">
        <v>623</v>
      </c>
      <c r="F65" s="261">
        <v>616</v>
      </c>
      <c r="G65" s="261">
        <v>614</v>
      </c>
      <c r="H65" s="261">
        <v>634</v>
      </c>
      <c r="I65" s="262">
        <v>629</v>
      </c>
      <c r="J65" s="260">
        <v>-6</v>
      </c>
      <c r="K65" s="263">
        <v>-0.95389507154213038</v>
      </c>
    </row>
    <row r="66" spans="1:11" s="157" customFormat="1" ht="13.5" customHeight="1" x14ac:dyDescent="0.2">
      <c r="A66" s="256">
        <v>81</v>
      </c>
      <c r="B66" s="257" t="s">
        <v>291</v>
      </c>
      <c r="C66" s="258"/>
      <c r="D66" s="259">
        <v>6.667141280746093</v>
      </c>
      <c r="E66" s="260">
        <v>1873</v>
      </c>
      <c r="F66" s="261">
        <v>1854</v>
      </c>
      <c r="G66" s="261">
        <v>1843</v>
      </c>
      <c r="H66" s="261">
        <v>1849</v>
      </c>
      <c r="I66" s="262">
        <v>1879</v>
      </c>
      <c r="J66" s="260">
        <v>-6</v>
      </c>
      <c r="K66" s="263">
        <v>-0.31931878658861096</v>
      </c>
    </row>
    <row r="67" spans="1:11" s="157" customFormat="1" ht="13.5" customHeight="1" x14ac:dyDescent="0.2">
      <c r="A67" s="256" t="s">
        <v>292</v>
      </c>
      <c r="B67" s="257" t="s">
        <v>293</v>
      </c>
      <c r="C67" s="258"/>
      <c r="D67" s="259">
        <v>2.4098529882888977</v>
      </c>
      <c r="E67" s="260">
        <v>677</v>
      </c>
      <c r="F67" s="261">
        <v>673</v>
      </c>
      <c r="G67" s="261">
        <v>661</v>
      </c>
      <c r="H67" s="261">
        <v>663</v>
      </c>
      <c r="I67" s="262">
        <v>686</v>
      </c>
      <c r="J67" s="260">
        <v>-9</v>
      </c>
      <c r="K67" s="263">
        <v>-1.3119533527696794</v>
      </c>
    </row>
    <row r="68" spans="1:11" s="157" customFormat="1" ht="13.5" customHeight="1" x14ac:dyDescent="0.2">
      <c r="A68" s="256" t="s">
        <v>294</v>
      </c>
      <c r="B68" s="257" t="s">
        <v>295</v>
      </c>
      <c r="C68" s="258"/>
      <c r="D68" s="259">
        <v>2.8832805325169972</v>
      </c>
      <c r="E68" s="260">
        <v>810</v>
      </c>
      <c r="F68" s="261">
        <v>803</v>
      </c>
      <c r="G68" s="261">
        <v>807</v>
      </c>
      <c r="H68" s="261">
        <v>810</v>
      </c>
      <c r="I68" s="262">
        <v>811</v>
      </c>
      <c r="J68" s="260">
        <v>-1</v>
      </c>
      <c r="K68" s="263">
        <v>-0.12330456226880394</v>
      </c>
    </row>
    <row r="69" spans="1:11" s="157" customFormat="1" ht="13.5" customHeight="1" x14ac:dyDescent="0.2">
      <c r="A69" s="256" t="s">
        <v>296</v>
      </c>
      <c r="B69" s="257" t="s">
        <v>297</v>
      </c>
      <c r="C69" s="258"/>
      <c r="D69" s="259">
        <v>0.18865909657209981</v>
      </c>
      <c r="E69" s="551">
        <v>53</v>
      </c>
      <c r="F69" s="550">
        <v>55</v>
      </c>
      <c r="G69" s="550">
        <v>51</v>
      </c>
      <c r="H69" s="550">
        <v>55</v>
      </c>
      <c r="I69" s="552">
        <v>52</v>
      </c>
      <c r="J69" s="260">
        <v>1</v>
      </c>
      <c r="K69" s="263">
        <v>1.9230769230769231</v>
      </c>
    </row>
    <row r="70" spans="1:11" s="157" customFormat="1" ht="13.5" customHeight="1" x14ac:dyDescent="0.2">
      <c r="A70" s="256" t="s">
        <v>298</v>
      </c>
      <c r="B70" s="257" t="s">
        <v>299</v>
      </c>
      <c r="C70" s="258"/>
      <c r="D70" s="259">
        <v>0.59089452888619942</v>
      </c>
      <c r="E70" s="260">
        <v>166</v>
      </c>
      <c r="F70" s="261">
        <v>162</v>
      </c>
      <c r="G70" s="261">
        <v>167</v>
      </c>
      <c r="H70" s="261">
        <v>163</v>
      </c>
      <c r="I70" s="262">
        <v>165</v>
      </c>
      <c r="J70" s="260">
        <v>1</v>
      </c>
      <c r="K70" s="263">
        <v>0.60606060606060608</v>
      </c>
    </row>
    <row r="71" spans="1:11" s="157" customFormat="1" ht="13.5" customHeight="1" x14ac:dyDescent="0.2">
      <c r="A71" s="256">
        <v>82</v>
      </c>
      <c r="B71" s="257" t="s">
        <v>300</v>
      </c>
      <c r="C71" s="258"/>
      <c r="D71" s="259">
        <v>1.8901505713166982</v>
      </c>
      <c r="E71" s="260">
        <v>531</v>
      </c>
      <c r="F71" s="261">
        <v>533</v>
      </c>
      <c r="G71" s="261">
        <v>499</v>
      </c>
      <c r="H71" s="261">
        <v>473</v>
      </c>
      <c r="I71" s="262">
        <v>456</v>
      </c>
      <c r="J71" s="260">
        <v>75</v>
      </c>
      <c r="K71" s="263">
        <v>16.44736842105263</v>
      </c>
    </row>
    <row r="72" spans="1:11" s="157" customFormat="1" ht="13.5" customHeight="1" x14ac:dyDescent="0.2">
      <c r="A72" s="256" t="s">
        <v>301</v>
      </c>
      <c r="B72" s="257" t="s">
        <v>550</v>
      </c>
      <c r="C72" s="258"/>
      <c r="D72" s="259">
        <v>0.84718613177659918</v>
      </c>
      <c r="E72" s="260">
        <v>238</v>
      </c>
      <c r="F72" s="261">
        <v>246</v>
      </c>
      <c r="G72" s="261">
        <v>215</v>
      </c>
      <c r="H72" s="261">
        <v>205</v>
      </c>
      <c r="I72" s="262">
        <v>195</v>
      </c>
      <c r="J72" s="260">
        <v>43</v>
      </c>
      <c r="K72" s="263">
        <v>22.051282051282051</v>
      </c>
    </row>
    <row r="73" spans="1:11" s="157" customFormat="1" ht="13.5" customHeight="1" x14ac:dyDescent="0.2">
      <c r="A73" s="256" t="s">
        <v>302</v>
      </c>
      <c r="B73" s="257" t="s">
        <v>303</v>
      </c>
      <c r="C73" s="258"/>
      <c r="D73" s="259">
        <v>0.67276545758729933</v>
      </c>
      <c r="E73" s="260">
        <v>189</v>
      </c>
      <c r="F73" s="261">
        <v>182</v>
      </c>
      <c r="G73" s="261">
        <v>188</v>
      </c>
      <c r="H73" s="261">
        <v>171</v>
      </c>
      <c r="I73" s="262">
        <v>163</v>
      </c>
      <c r="J73" s="260">
        <v>26</v>
      </c>
      <c r="K73" s="263">
        <v>15.950920245398773</v>
      </c>
    </row>
    <row r="74" spans="1:11" s="157" customFormat="1" ht="13.5" customHeight="1" x14ac:dyDescent="0.2">
      <c r="A74" s="256">
        <v>83</v>
      </c>
      <c r="B74" s="257" t="s">
        <v>304</v>
      </c>
      <c r="C74" s="258"/>
      <c r="D74" s="259">
        <v>3.1644893745772968</v>
      </c>
      <c r="E74" s="260">
        <v>889</v>
      </c>
      <c r="F74" s="261">
        <v>859</v>
      </c>
      <c r="G74" s="261">
        <v>830</v>
      </c>
      <c r="H74" s="261">
        <v>809</v>
      </c>
      <c r="I74" s="262">
        <v>793</v>
      </c>
      <c r="J74" s="260">
        <v>96</v>
      </c>
      <c r="K74" s="263">
        <v>12.105926860025221</v>
      </c>
    </row>
    <row r="75" spans="1:11" s="157" customFormat="1" ht="13.5" customHeight="1" x14ac:dyDescent="0.2">
      <c r="A75" s="256" t="s">
        <v>305</v>
      </c>
      <c r="B75" s="257" t="s">
        <v>306</v>
      </c>
      <c r="C75" s="258"/>
      <c r="D75" s="259">
        <v>2.6305485352222973</v>
      </c>
      <c r="E75" s="260">
        <v>739</v>
      </c>
      <c r="F75" s="261">
        <v>710</v>
      </c>
      <c r="G75" s="261">
        <v>676</v>
      </c>
      <c r="H75" s="261">
        <v>664</v>
      </c>
      <c r="I75" s="262">
        <v>653</v>
      </c>
      <c r="J75" s="260">
        <v>86</v>
      </c>
      <c r="K75" s="263">
        <v>13.169984686064318</v>
      </c>
    </row>
    <row r="76" spans="1:11" s="157" customFormat="1" ht="13.5" customHeight="1" x14ac:dyDescent="0.2">
      <c r="A76" s="256"/>
      <c r="B76" s="257" t="s">
        <v>307</v>
      </c>
      <c r="C76" s="258"/>
      <c r="D76" s="259">
        <v>1.4416402662584986</v>
      </c>
      <c r="E76" s="260">
        <v>405</v>
      </c>
      <c r="F76" s="261">
        <v>395</v>
      </c>
      <c r="G76" s="261">
        <v>358</v>
      </c>
      <c r="H76" s="261">
        <v>343</v>
      </c>
      <c r="I76" s="262">
        <v>334</v>
      </c>
      <c r="J76" s="260">
        <v>71</v>
      </c>
      <c r="K76" s="263">
        <v>21.257485029940121</v>
      </c>
    </row>
    <row r="77" spans="1:11" s="157" customFormat="1" ht="13.5" customHeight="1" x14ac:dyDescent="0.2">
      <c r="A77" s="256">
        <v>84</v>
      </c>
      <c r="B77" s="257" t="s">
        <v>308</v>
      </c>
      <c r="C77" s="258"/>
      <c r="D77" s="259">
        <v>7.9236820560281922</v>
      </c>
      <c r="E77" s="260">
        <v>2226</v>
      </c>
      <c r="F77" s="261">
        <v>2006</v>
      </c>
      <c r="G77" s="261">
        <v>2115</v>
      </c>
      <c r="H77" s="261">
        <v>1869</v>
      </c>
      <c r="I77" s="262">
        <v>2162</v>
      </c>
      <c r="J77" s="260">
        <v>64</v>
      </c>
      <c r="K77" s="263">
        <v>2.9602220166512487</v>
      </c>
    </row>
    <row r="78" spans="1:11" s="157" customFormat="1" ht="13.5" customHeight="1" x14ac:dyDescent="0.2">
      <c r="A78" s="256" t="s">
        <v>309</v>
      </c>
      <c r="B78" s="257" t="s">
        <v>310</v>
      </c>
      <c r="C78" s="258"/>
      <c r="D78" s="259">
        <v>0.42003346029259958</v>
      </c>
      <c r="E78" s="260">
        <v>118</v>
      </c>
      <c r="F78" s="261">
        <v>122</v>
      </c>
      <c r="G78" s="261">
        <v>130</v>
      </c>
      <c r="H78" s="261">
        <v>107</v>
      </c>
      <c r="I78" s="262">
        <v>111</v>
      </c>
      <c r="J78" s="260">
        <v>7</v>
      </c>
      <c r="K78" s="263">
        <v>6.3063063063063067</v>
      </c>
    </row>
    <row r="79" spans="1:11" s="157" customFormat="1" ht="13.5" customHeight="1" x14ac:dyDescent="0.2">
      <c r="A79" s="256" t="s">
        <v>311</v>
      </c>
      <c r="B79" s="257" t="s">
        <v>312</v>
      </c>
      <c r="C79" s="258"/>
      <c r="D79" s="259">
        <v>6.7632506318299937E-2</v>
      </c>
      <c r="E79" s="551">
        <v>19</v>
      </c>
      <c r="F79" s="550">
        <v>20</v>
      </c>
      <c r="G79" s="550">
        <v>19</v>
      </c>
      <c r="H79" s="550">
        <v>18</v>
      </c>
      <c r="I79" s="552">
        <v>25</v>
      </c>
      <c r="J79" s="260">
        <v>-6</v>
      </c>
      <c r="K79" s="263">
        <v>-24</v>
      </c>
    </row>
    <row r="80" spans="1:11" s="296" customFormat="1" ht="13.5" customHeight="1" x14ac:dyDescent="0.2">
      <c r="A80" s="256" t="s">
        <v>313</v>
      </c>
      <c r="B80" s="257" t="s">
        <v>314</v>
      </c>
      <c r="C80" s="258"/>
      <c r="D80" s="259">
        <v>5.9658989783931942</v>
      </c>
      <c r="E80" s="260">
        <v>1676</v>
      </c>
      <c r="F80" s="261">
        <v>1486</v>
      </c>
      <c r="G80" s="261">
        <v>1579</v>
      </c>
      <c r="H80" s="261">
        <v>1345</v>
      </c>
      <c r="I80" s="262">
        <v>1663</v>
      </c>
      <c r="J80" s="260">
        <v>13</v>
      </c>
      <c r="K80" s="263">
        <v>0.78171978352375227</v>
      </c>
    </row>
    <row r="81" spans="1:11" s="296" customFormat="1" ht="13.5" customHeight="1" x14ac:dyDescent="0.2">
      <c r="A81" s="256">
        <v>91</v>
      </c>
      <c r="B81" s="257" t="s">
        <v>315</v>
      </c>
      <c r="C81" s="258"/>
      <c r="D81" s="259">
        <v>0.16730146299789983</v>
      </c>
      <c r="E81" s="551">
        <v>47</v>
      </c>
      <c r="F81" s="550">
        <v>52</v>
      </c>
      <c r="G81" s="550">
        <v>58</v>
      </c>
      <c r="H81" s="550">
        <v>60</v>
      </c>
      <c r="I81" s="552">
        <v>68</v>
      </c>
      <c r="J81" s="260">
        <v>-21</v>
      </c>
      <c r="K81" s="263">
        <v>-30.882352941176471</v>
      </c>
    </row>
    <row r="82" spans="1:11" s="257" customFormat="1" ht="13.5" customHeight="1" x14ac:dyDescent="0.2">
      <c r="A82" s="256">
        <v>92</v>
      </c>
      <c r="B82" s="257" t="s">
        <v>316</v>
      </c>
      <c r="C82" s="258"/>
      <c r="D82" s="259">
        <v>1.1426333962196988</v>
      </c>
      <c r="E82" s="260">
        <v>321</v>
      </c>
      <c r="F82" s="261">
        <v>360</v>
      </c>
      <c r="G82" s="261">
        <v>376</v>
      </c>
      <c r="H82" s="261">
        <v>350</v>
      </c>
      <c r="I82" s="262">
        <v>356</v>
      </c>
      <c r="J82" s="260">
        <v>-35</v>
      </c>
      <c r="K82" s="263">
        <v>-9.8314606741573041</v>
      </c>
    </row>
    <row r="83" spans="1:11" s="257" customFormat="1" ht="13.5" customHeight="1" x14ac:dyDescent="0.2">
      <c r="A83" s="256">
        <v>93</v>
      </c>
      <c r="B83" s="257" t="s">
        <v>317</v>
      </c>
      <c r="C83" s="258"/>
      <c r="D83" s="259">
        <v>7.475171750969993E-2</v>
      </c>
      <c r="E83" s="551">
        <v>21</v>
      </c>
      <c r="F83" s="550">
        <v>22</v>
      </c>
      <c r="G83" s="550">
        <v>22</v>
      </c>
      <c r="H83" s="550">
        <v>24</v>
      </c>
      <c r="I83" s="552">
        <v>26</v>
      </c>
      <c r="J83" s="260">
        <v>-5</v>
      </c>
      <c r="K83" s="263">
        <v>-19.23076923076923</v>
      </c>
    </row>
    <row r="84" spans="1:11" s="257" customFormat="1" ht="13.5" customHeight="1" x14ac:dyDescent="0.2">
      <c r="A84" s="256">
        <v>94</v>
      </c>
      <c r="B84" s="257" t="s">
        <v>318</v>
      </c>
      <c r="C84" s="258"/>
      <c r="D84" s="259">
        <v>1.3953653935143986</v>
      </c>
      <c r="E84" s="260">
        <v>392</v>
      </c>
      <c r="F84" s="261">
        <v>373</v>
      </c>
      <c r="G84" s="261">
        <v>391</v>
      </c>
      <c r="H84" s="261">
        <v>390</v>
      </c>
      <c r="I84" s="262">
        <v>401</v>
      </c>
      <c r="J84" s="260">
        <v>-9</v>
      </c>
      <c r="K84" s="263">
        <v>-2.2443890274314215</v>
      </c>
    </row>
    <row r="85" spans="1:11" s="257" customFormat="1" ht="13.5" customHeight="1" x14ac:dyDescent="0.2">
      <c r="A85" s="270" t="s">
        <v>319</v>
      </c>
      <c r="B85" s="271" t="s">
        <v>320</v>
      </c>
      <c r="C85" s="272"/>
      <c r="D85" s="273">
        <v>2.8405652653685971</v>
      </c>
      <c r="E85" s="274">
        <v>798</v>
      </c>
      <c r="F85" s="275">
        <v>789</v>
      </c>
      <c r="G85" s="275">
        <v>804</v>
      </c>
      <c r="H85" s="275">
        <v>829</v>
      </c>
      <c r="I85" s="276">
        <v>847</v>
      </c>
      <c r="J85" s="274">
        <v>-49</v>
      </c>
      <c r="K85" s="549">
        <v>-5.785123966942149</v>
      </c>
    </row>
    <row r="86" spans="1:11" ht="12.75" customHeight="1" x14ac:dyDescent="0.2">
      <c r="A86" s="113"/>
      <c r="B86" s="288"/>
      <c r="C86" s="288"/>
      <c r="D86" s="289"/>
      <c r="E86" s="289"/>
      <c r="F86" s="289"/>
      <c r="G86" s="289"/>
      <c r="H86" s="289"/>
      <c r="I86" s="289"/>
      <c r="J86" s="297"/>
      <c r="K86" s="114" t="s">
        <v>37</v>
      </c>
    </row>
    <row r="87" spans="1:11" ht="15.75" customHeight="1" x14ac:dyDescent="0.2">
      <c r="A87" s="291" t="s">
        <v>116</v>
      </c>
      <c r="B87" s="113"/>
      <c r="C87" s="113"/>
      <c r="D87" s="113"/>
      <c r="E87" s="113"/>
      <c r="F87" s="113"/>
      <c r="G87" s="113"/>
      <c r="H87" s="113"/>
      <c r="I87" s="113"/>
      <c r="J87" s="113"/>
      <c r="K87" s="113"/>
    </row>
    <row r="88" spans="1:11" ht="15.75" customHeight="1" x14ac:dyDescent="0.2">
      <c r="A88" s="277" t="s">
        <v>321</v>
      </c>
      <c r="B88" s="113"/>
      <c r="C88" s="113"/>
      <c r="D88" s="113"/>
      <c r="E88" s="113"/>
      <c r="F88" s="113"/>
      <c r="G88" s="113"/>
      <c r="H88" s="113"/>
      <c r="I88" s="113"/>
      <c r="J88" s="113"/>
      <c r="K88" s="113"/>
    </row>
    <row r="89" spans="1:11" ht="49.5" customHeight="1" x14ac:dyDescent="0.2">
      <c r="A89" s="116" t="s">
        <v>322</v>
      </c>
      <c r="B89" s="116"/>
      <c r="C89" s="116"/>
      <c r="D89" s="116"/>
      <c r="E89" s="116"/>
      <c r="F89" s="116"/>
      <c r="G89" s="116"/>
      <c r="H89" s="116"/>
      <c r="I89" s="116"/>
      <c r="J89" s="116"/>
      <c r="K89" s="116"/>
    </row>
    <row r="90" spans="1:11" ht="21" customHeight="1" x14ac:dyDescent="0.2">
      <c r="A90" s="116" t="s">
        <v>323</v>
      </c>
      <c r="B90" s="116"/>
      <c r="C90" s="116"/>
      <c r="D90" s="116"/>
      <c r="E90" s="116"/>
      <c r="F90" s="116"/>
      <c r="G90" s="116"/>
      <c r="H90" s="116"/>
      <c r="I90" s="116"/>
      <c r="J90" s="116"/>
      <c r="K90" s="116"/>
    </row>
    <row r="91" spans="1:11" ht="15.75" customHeight="1" x14ac:dyDescent="0.2">
      <c r="A91" s="116" t="s">
        <v>324</v>
      </c>
      <c r="B91" s="116"/>
      <c r="C91" s="116"/>
      <c r="D91" s="116"/>
      <c r="E91" s="116"/>
      <c r="F91" s="116"/>
      <c r="G91" s="116"/>
      <c r="H91" s="116"/>
      <c r="I91" s="116"/>
      <c r="J91" s="116"/>
      <c r="K91" s="116"/>
    </row>
    <row r="92" spans="1:11" ht="15.75" customHeight="1" x14ac:dyDescent="0.2">
      <c r="A92" s="86"/>
      <c r="B92" s="86"/>
      <c r="C92" s="86"/>
      <c r="D92" s="292"/>
      <c r="E92" s="293"/>
      <c r="F92" s="293"/>
      <c r="G92" s="293"/>
      <c r="H92" s="293"/>
      <c r="I92" s="293"/>
      <c r="J92" s="293"/>
      <c r="K92" s="294"/>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8"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7B387-1E84-48D0-8BB6-EB4EE47118F3}">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3" customWidth="1"/>
    <col min="2" max="2" width="3.5703125" style="87" customWidth="1"/>
    <col min="3" max="3" width="3.7109375" style="53" customWidth="1"/>
    <col min="4" max="4" width="6.42578125" style="87" customWidth="1"/>
    <col min="5" max="5" width="17.7109375" style="87" customWidth="1"/>
    <col min="6" max="11" width="9.7109375" style="120" customWidth="1"/>
    <col min="12" max="12" width="8.7109375" style="121" customWidth="1"/>
    <col min="13" max="13" width="9.7109375" style="53" customWidth="1"/>
    <col min="14" max="16384" width="8.85546875" style="53"/>
  </cols>
  <sheetData>
    <row r="1" spans="1:17" customFormat="1" ht="36.75" customHeight="1" x14ac:dyDescent="0.2">
      <c r="A1" s="298"/>
      <c r="B1" s="299"/>
      <c r="C1" s="299"/>
      <c r="D1" s="300"/>
      <c r="E1" s="300"/>
      <c r="F1" s="300"/>
      <c r="G1" s="300"/>
      <c r="H1" s="300"/>
      <c r="I1" s="299"/>
      <c r="J1" s="299"/>
      <c r="K1" s="301"/>
      <c r="L1" s="34" t="s">
        <v>40</v>
      </c>
    </row>
    <row r="2" spans="1:17" customFormat="1" ht="11.25" customHeight="1" x14ac:dyDescent="0.2">
      <c r="A2" s="35"/>
      <c r="B2" s="36"/>
      <c r="C2" s="36"/>
      <c r="D2" s="36"/>
      <c r="E2" s="36"/>
      <c r="F2" s="36"/>
      <c r="G2" s="36"/>
      <c r="H2" s="36"/>
      <c r="I2" s="36"/>
      <c r="J2" s="36"/>
    </row>
    <row r="3" spans="1:17" s="39" customFormat="1" ht="24.95" customHeight="1" x14ac:dyDescent="0.2">
      <c r="A3" s="37" t="s">
        <v>335</v>
      </c>
      <c r="B3" s="37"/>
      <c r="C3" s="37"/>
      <c r="D3" s="37"/>
      <c r="E3" s="37"/>
      <c r="F3" s="37"/>
      <c r="G3" s="37"/>
      <c r="H3" s="37"/>
      <c r="I3" s="37"/>
      <c r="J3" s="37"/>
      <c r="K3" s="37"/>
      <c r="L3" s="37"/>
    </row>
    <row r="4" spans="1:17" s="39" customFormat="1" ht="12" customHeight="1" x14ac:dyDescent="0.2">
      <c r="A4" s="53" t="s">
        <v>86</v>
      </c>
      <c r="B4" s="53"/>
      <c r="C4" s="53"/>
      <c r="D4" s="53"/>
      <c r="E4" s="53"/>
      <c r="F4" s="53"/>
      <c r="G4" s="53"/>
      <c r="H4" s="53"/>
      <c r="I4" s="53"/>
      <c r="J4" s="53"/>
      <c r="K4" s="53"/>
      <c r="L4" s="53"/>
    </row>
    <row r="5" spans="1:17" s="39" customFormat="1" ht="12" customHeight="1" x14ac:dyDescent="0.2">
      <c r="A5" s="302" t="s">
        <v>336</v>
      </c>
      <c r="B5" s="302"/>
      <c r="C5" s="302"/>
      <c r="D5" s="302"/>
      <c r="E5" s="77"/>
      <c r="F5" s="77"/>
      <c r="G5" s="77"/>
      <c r="H5" s="77"/>
      <c r="I5" s="77"/>
      <c r="J5" s="77"/>
      <c r="K5" s="77"/>
      <c r="L5" s="77"/>
    </row>
    <row r="6" spans="1:17" s="39" customFormat="1" ht="11.25" customHeight="1" x14ac:dyDescent="0.2">
      <c r="A6" s="86"/>
      <c r="B6" s="86"/>
      <c r="C6" s="86"/>
      <c r="D6" s="86"/>
      <c r="E6" s="77"/>
      <c r="F6" s="77"/>
      <c r="G6" s="77"/>
      <c r="H6" s="77"/>
      <c r="I6" s="77"/>
      <c r="J6" s="77"/>
      <c r="K6" s="77"/>
      <c r="L6" s="77"/>
    </row>
    <row r="7" spans="1:17" customFormat="1" ht="12" customHeight="1" x14ac:dyDescent="0.2">
      <c r="A7" s="303" t="s">
        <v>337</v>
      </c>
      <c r="B7" s="303"/>
      <c r="C7" s="303"/>
      <c r="D7" s="303"/>
      <c r="E7" s="303"/>
      <c r="F7" s="304" t="s">
        <v>98</v>
      </c>
      <c r="G7" s="305"/>
      <c r="H7" s="305"/>
      <c r="I7" s="305"/>
      <c r="J7" s="305"/>
      <c r="K7" s="305"/>
      <c r="L7" s="306"/>
      <c r="M7" s="53"/>
      <c r="N7" s="53"/>
      <c r="O7" s="53"/>
      <c r="P7" s="53"/>
      <c r="Q7" s="53"/>
    </row>
    <row r="8" spans="1:17" ht="42" customHeight="1" x14ac:dyDescent="0.2">
      <c r="A8" s="303"/>
      <c r="B8" s="303"/>
      <c r="C8" s="303"/>
      <c r="D8" s="303"/>
      <c r="E8" s="303"/>
      <c r="F8" s="307" t="s">
        <v>336</v>
      </c>
      <c r="G8" s="307" t="s">
        <v>338</v>
      </c>
      <c r="H8" s="307" t="s">
        <v>339</v>
      </c>
      <c r="I8" s="307" t="s">
        <v>340</v>
      </c>
      <c r="J8" s="307" t="s">
        <v>341</v>
      </c>
      <c r="K8" s="308" t="s">
        <v>342</v>
      </c>
      <c r="L8" s="309"/>
    </row>
    <row r="9" spans="1:17" ht="12" customHeight="1" x14ac:dyDescent="0.2">
      <c r="A9" s="303"/>
      <c r="B9" s="303"/>
      <c r="C9" s="303"/>
      <c r="D9" s="303"/>
      <c r="E9" s="303"/>
      <c r="F9" s="310"/>
      <c r="G9" s="310"/>
      <c r="H9" s="310"/>
      <c r="I9" s="310"/>
      <c r="J9" s="310"/>
      <c r="K9" s="311" t="s">
        <v>96</v>
      </c>
      <c r="L9" s="312" t="s">
        <v>343</v>
      </c>
    </row>
    <row r="10" spans="1:17" ht="12" customHeight="1" x14ac:dyDescent="0.2">
      <c r="A10" s="313"/>
      <c r="B10" s="313"/>
      <c r="C10" s="313"/>
      <c r="D10" s="313"/>
      <c r="E10" s="314"/>
      <c r="F10" s="315">
        <v>1</v>
      </c>
      <c r="G10" s="316">
        <v>2</v>
      </c>
      <c r="H10" s="316">
        <v>3</v>
      </c>
      <c r="I10" s="316">
        <v>4</v>
      </c>
      <c r="J10" s="316">
        <v>5</v>
      </c>
      <c r="K10" s="316">
        <v>6</v>
      </c>
      <c r="L10" s="316">
        <v>7</v>
      </c>
      <c r="M10" s="67"/>
    </row>
    <row r="11" spans="1:17" ht="27.75" customHeight="1" x14ac:dyDescent="0.2">
      <c r="A11" s="317" t="s">
        <v>344</v>
      </c>
      <c r="B11" s="318"/>
      <c r="C11" s="318"/>
      <c r="D11" s="318"/>
      <c r="E11" s="319"/>
      <c r="F11" s="320"/>
      <c r="G11" s="320"/>
      <c r="H11" s="320"/>
      <c r="I11" s="320"/>
      <c r="J11" s="321"/>
      <c r="K11" s="320"/>
      <c r="L11" s="321"/>
    </row>
    <row r="12" spans="1:17" ht="15.75" customHeight="1" x14ac:dyDescent="0.2">
      <c r="A12" s="322" t="s">
        <v>98</v>
      </c>
      <c r="B12" s="323"/>
      <c r="C12" s="324"/>
      <c r="D12" s="324"/>
      <c r="E12" s="325"/>
      <c r="F12" s="79">
        <v>9845</v>
      </c>
      <c r="G12" s="79">
        <v>10238</v>
      </c>
      <c r="H12" s="79">
        <v>9694</v>
      </c>
      <c r="I12" s="79">
        <v>12504</v>
      </c>
      <c r="J12" s="535">
        <v>9731</v>
      </c>
      <c r="K12" s="536">
        <v>114</v>
      </c>
      <c r="L12" s="326">
        <v>1.1715137190422362</v>
      </c>
    </row>
    <row r="13" spans="1:17" ht="15" customHeight="1" x14ac:dyDescent="0.2">
      <c r="A13" s="327" t="s">
        <v>345</v>
      </c>
      <c r="B13" s="86" t="s">
        <v>346</v>
      </c>
      <c r="C13" s="324"/>
      <c r="D13" s="324"/>
      <c r="E13" s="325"/>
      <c r="F13" s="79">
        <v>5180</v>
      </c>
      <c r="G13" s="79">
        <v>5448</v>
      </c>
      <c r="H13" s="79">
        <v>5012</v>
      </c>
      <c r="I13" s="79">
        <v>6421</v>
      </c>
      <c r="J13" s="535">
        <v>5064</v>
      </c>
      <c r="K13" s="536">
        <v>116</v>
      </c>
      <c r="L13" s="326">
        <v>2.2906793048973144</v>
      </c>
    </row>
    <row r="14" spans="1:17" ht="22.5" customHeight="1" x14ac:dyDescent="0.2">
      <c r="A14" s="327"/>
      <c r="B14" s="86" t="s">
        <v>347</v>
      </c>
      <c r="C14" s="324"/>
      <c r="D14" s="324"/>
      <c r="E14" s="325"/>
      <c r="F14" s="79">
        <v>4665</v>
      </c>
      <c r="G14" s="79">
        <v>4790</v>
      </c>
      <c r="H14" s="79">
        <v>4682</v>
      </c>
      <c r="I14" s="79">
        <v>6083</v>
      </c>
      <c r="J14" s="535">
        <v>4667</v>
      </c>
      <c r="K14" s="536">
        <v>-2</v>
      </c>
      <c r="L14" s="326">
        <v>-4.2854081851296334E-2</v>
      </c>
    </row>
    <row r="15" spans="1:17" ht="15" customHeight="1" x14ac:dyDescent="0.2">
      <c r="A15" s="327" t="s">
        <v>348</v>
      </c>
      <c r="B15" s="86" t="s">
        <v>102</v>
      </c>
      <c r="C15" s="324"/>
      <c r="D15" s="324"/>
      <c r="E15" s="325"/>
      <c r="F15" s="79">
        <v>2458</v>
      </c>
      <c r="G15" s="79">
        <v>2430</v>
      </c>
      <c r="H15" s="79">
        <v>2864</v>
      </c>
      <c r="I15" s="79">
        <v>4986</v>
      </c>
      <c r="J15" s="535">
        <v>2679</v>
      </c>
      <c r="K15" s="536">
        <v>-221</v>
      </c>
      <c r="L15" s="326">
        <v>-8.2493467711832782</v>
      </c>
    </row>
    <row r="16" spans="1:17" ht="15" customHeight="1" x14ac:dyDescent="0.2">
      <c r="A16" s="327"/>
      <c r="B16" s="86" t="s">
        <v>103</v>
      </c>
      <c r="C16" s="324"/>
      <c r="D16" s="324"/>
      <c r="E16" s="325"/>
      <c r="F16" s="79">
        <v>6477</v>
      </c>
      <c r="G16" s="79">
        <v>6799</v>
      </c>
      <c r="H16" s="79">
        <v>6022</v>
      </c>
      <c r="I16" s="79">
        <v>6684</v>
      </c>
      <c r="J16" s="535">
        <v>6288</v>
      </c>
      <c r="K16" s="536">
        <v>189</v>
      </c>
      <c r="L16" s="326">
        <v>3.0057251908396947</v>
      </c>
    </row>
    <row r="17" spans="1:12" ht="15" customHeight="1" x14ac:dyDescent="0.2">
      <c r="A17" s="327"/>
      <c r="B17" s="86" t="s">
        <v>104</v>
      </c>
      <c r="C17" s="324"/>
      <c r="D17" s="324"/>
      <c r="E17" s="325"/>
      <c r="F17" s="79">
        <v>792</v>
      </c>
      <c r="G17" s="79">
        <v>858</v>
      </c>
      <c r="H17" s="79">
        <v>676</v>
      </c>
      <c r="I17" s="79">
        <v>693</v>
      </c>
      <c r="J17" s="535">
        <v>669</v>
      </c>
      <c r="K17" s="536">
        <v>123</v>
      </c>
      <c r="L17" s="326">
        <v>18.385650224215247</v>
      </c>
    </row>
    <row r="18" spans="1:12" ht="15" customHeight="1" x14ac:dyDescent="0.2">
      <c r="A18" s="327"/>
      <c r="B18" s="86" t="s">
        <v>105</v>
      </c>
      <c r="C18" s="324"/>
      <c r="D18" s="324"/>
      <c r="E18" s="325"/>
      <c r="F18" s="79">
        <v>118</v>
      </c>
      <c r="G18" s="79">
        <v>151</v>
      </c>
      <c r="H18" s="79">
        <v>132</v>
      </c>
      <c r="I18" s="79">
        <v>141</v>
      </c>
      <c r="J18" s="535">
        <v>95</v>
      </c>
      <c r="K18" s="536">
        <v>23</v>
      </c>
      <c r="L18" s="326">
        <v>24.210526315789473</v>
      </c>
    </row>
    <row r="19" spans="1:12" ht="15" customHeight="1" x14ac:dyDescent="0.2">
      <c r="A19" s="83" t="s">
        <v>107</v>
      </c>
      <c r="B19" s="84" t="s">
        <v>177</v>
      </c>
      <c r="C19" s="324"/>
      <c r="D19" s="324"/>
      <c r="E19" s="325"/>
      <c r="F19" s="79">
        <v>5633</v>
      </c>
      <c r="G19" s="79">
        <v>5916</v>
      </c>
      <c r="H19" s="79">
        <v>4979</v>
      </c>
      <c r="I19" s="79">
        <v>7746</v>
      </c>
      <c r="J19" s="535">
        <v>5335</v>
      </c>
      <c r="K19" s="536">
        <v>298</v>
      </c>
      <c r="L19" s="326">
        <v>5.5857544517338331</v>
      </c>
    </row>
    <row r="20" spans="1:12" ht="15" customHeight="1" x14ac:dyDescent="0.2">
      <c r="A20" s="83"/>
      <c r="B20" s="84" t="s">
        <v>178</v>
      </c>
      <c r="C20" s="324"/>
      <c r="D20" s="324"/>
      <c r="E20" s="325"/>
      <c r="F20" s="79">
        <v>4212</v>
      </c>
      <c r="G20" s="79">
        <v>4322</v>
      </c>
      <c r="H20" s="79">
        <v>4715</v>
      </c>
      <c r="I20" s="79">
        <v>4758</v>
      </c>
      <c r="J20" s="535">
        <v>4396</v>
      </c>
      <c r="K20" s="536">
        <v>-184</v>
      </c>
      <c r="L20" s="326">
        <v>-4.1856232939035483</v>
      </c>
    </row>
    <row r="21" spans="1:12" ht="15" customHeight="1" x14ac:dyDescent="0.2">
      <c r="A21" s="83" t="s">
        <v>107</v>
      </c>
      <c r="B21" s="84" t="s">
        <v>110</v>
      </c>
      <c r="C21" s="324"/>
      <c r="D21" s="324"/>
      <c r="E21" s="325"/>
      <c r="F21" s="79">
        <v>6555</v>
      </c>
      <c r="G21" s="79">
        <v>6959</v>
      </c>
      <c r="H21" s="79">
        <v>6398</v>
      </c>
      <c r="I21" s="79">
        <v>9029</v>
      </c>
      <c r="J21" s="535">
        <v>6799</v>
      </c>
      <c r="K21" s="536">
        <v>-244</v>
      </c>
      <c r="L21" s="326">
        <v>-3.5887630533902044</v>
      </c>
    </row>
    <row r="22" spans="1:12" ht="15" customHeight="1" x14ac:dyDescent="0.2">
      <c r="A22" s="83"/>
      <c r="B22" s="84" t="s">
        <v>111</v>
      </c>
      <c r="C22" s="324"/>
      <c r="D22" s="324"/>
      <c r="E22" s="325"/>
      <c r="F22" s="79">
        <v>3290</v>
      </c>
      <c r="G22" s="79">
        <v>3279</v>
      </c>
      <c r="H22" s="79">
        <v>3296</v>
      </c>
      <c r="I22" s="79">
        <v>3475</v>
      </c>
      <c r="J22" s="535">
        <v>2932</v>
      </c>
      <c r="K22" s="536">
        <v>358</v>
      </c>
      <c r="L22" s="326">
        <v>12.210095497953615</v>
      </c>
    </row>
    <row r="23" spans="1:12" ht="15" customHeight="1" x14ac:dyDescent="0.2">
      <c r="A23" s="328" t="s">
        <v>348</v>
      </c>
      <c r="B23" s="329" t="s">
        <v>190</v>
      </c>
      <c r="C23" s="330"/>
      <c r="D23" s="330"/>
      <c r="E23" s="331"/>
      <c r="F23" s="537">
        <v>196</v>
      </c>
      <c r="G23" s="537">
        <v>190</v>
      </c>
      <c r="H23" s="537">
        <v>442</v>
      </c>
      <c r="I23" s="537">
        <v>1710</v>
      </c>
      <c r="J23" s="538">
        <v>204</v>
      </c>
      <c r="K23" s="539">
        <v>-8</v>
      </c>
      <c r="L23" s="332">
        <v>-3.9215686274509802</v>
      </c>
    </row>
    <row r="24" spans="1:12" ht="15" customHeight="1" x14ac:dyDescent="0.2">
      <c r="A24" s="333" t="s">
        <v>349</v>
      </c>
      <c r="B24" s="334"/>
      <c r="C24" s="334"/>
      <c r="D24" s="334"/>
      <c r="E24" s="335"/>
      <c r="F24" s="336"/>
      <c r="G24" s="336"/>
      <c r="H24" s="336"/>
      <c r="I24" s="336"/>
      <c r="J24" s="336"/>
      <c r="K24" s="337"/>
      <c r="L24" s="338"/>
    </row>
    <row r="25" spans="1:12" ht="15" customHeight="1" x14ac:dyDescent="0.2">
      <c r="A25" s="339" t="s">
        <v>98</v>
      </c>
      <c r="B25" s="340"/>
      <c r="C25" s="341"/>
      <c r="D25" s="341"/>
      <c r="E25" s="342"/>
      <c r="F25" s="540">
        <v>38.200000000000003</v>
      </c>
      <c r="G25" s="540">
        <v>39.799999999999997</v>
      </c>
      <c r="H25" s="540">
        <v>48.2</v>
      </c>
      <c r="I25" s="540">
        <v>43.9</v>
      </c>
      <c r="J25" s="540">
        <v>43.5</v>
      </c>
      <c r="K25" s="541" t="s">
        <v>350</v>
      </c>
      <c r="L25" s="344">
        <v>-5.2999999999999972</v>
      </c>
    </row>
    <row r="26" spans="1:12" ht="15" customHeight="1" x14ac:dyDescent="0.2">
      <c r="A26" s="345" t="s">
        <v>99</v>
      </c>
      <c r="B26" s="346" t="s">
        <v>346</v>
      </c>
      <c r="C26" s="341"/>
      <c r="D26" s="341"/>
      <c r="E26" s="342"/>
      <c r="F26" s="540">
        <v>36.1</v>
      </c>
      <c r="G26" s="540">
        <v>37.700000000000003</v>
      </c>
      <c r="H26" s="540">
        <v>46.3</v>
      </c>
      <c r="I26" s="540">
        <v>39.299999999999997</v>
      </c>
      <c r="J26" s="344">
        <v>41.4</v>
      </c>
      <c r="K26" s="541" t="s">
        <v>350</v>
      </c>
      <c r="L26" s="344">
        <v>-5.2999999999999972</v>
      </c>
    </row>
    <row r="27" spans="1:12" ht="15" customHeight="1" x14ac:dyDescent="0.2">
      <c r="A27" s="345"/>
      <c r="B27" s="346" t="s">
        <v>347</v>
      </c>
      <c r="C27" s="341"/>
      <c r="D27" s="341"/>
      <c r="E27" s="342"/>
      <c r="F27" s="540">
        <v>40.5</v>
      </c>
      <c r="G27" s="540">
        <v>42.3</v>
      </c>
      <c r="H27" s="540">
        <v>50.3</v>
      </c>
      <c r="I27" s="540">
        <v>48.9</v>
      </c>
      <c r="J27" s="540">
        <v>45.8</v>
      </c>
      <c r="K27" s="541" t="s">
        <v>350</v>
      </c>
      <c r="L27" s="344">
        <v>-5.2999999999999972</v>
      </c>
    </row>
    <row r="28" spans="1:12" ht="15" customHeight="1" x14ac:dyDescent="0.2">
      <c r="A28" s="345" t="s">
        <v>107</v>
      </c>
      <c r="B28" s="346" t="s">
        <v>102</v>
      </c>
      <c r="C28" s="341"/>
      <c r="D28" s="341"/>
      <c r="E28" s="342"/>
      <c r="F28" s="540">
        <v>52.1</v>
      </c>
      <c r="G28" s="540">
        <v>52.7</v>
      </c>
      <c r="H28" s="540">
        <v>59.2</v>
      </c>
      <c r="I28" s="540">
        <v>57</v>
      </c>
      <c r="J28" s="540">
        <v>55.4</v>
      </c>
      <c r="K28" s="541" t="s">
        <v>350</v>
      </c>
      <c r="L28" s="344">
        <v>-3.2999999999999972</v>
      </c>
    </row>
    <row r="29" spans="1:12" ht="11.25" x14ac:dyDescent="0.2">
      <c r="A29" s="345"/>
      <c r="B29" s="346" t="s">
        <v>103</v>
      </c>
      <c r="C29" s="341"/>
      <c r="D29" s="341"/>
      <c r="E29" s="342"/>
      <c r="F29" s="540">
        <v>35.4</v>
      </c>
      <c r="G29" s="540">
        <v>36.799999999999997</v>
      </c>
      <c r="H29" s="540">
        <v>45.2</v>
      </c>
      <c r="I29" s="540">
        <v>39.6</v>
      </c>
      <c r="J29" s="344">
        <v>40.299999999999997</v>
      </c>
      <c r="K29" s="541" t="s">
        <v>350</v>
      </c>
      <c r="L29" s="344">
        <v>-4.8999999999999986</v>
      </c>
    </row>
    <row r="30" spans="1:12" ht="15" customHeight="1" x14ac:dyDescent="0.2">
      <c r="A30" s="345"/>
      <c r="B30" s="346" t="s">
        <v>104</v>
      </c>
      <c r="C30" s="341"/>
      <c r="D30" s="341"/>
      <c r="E30" s="342"/>
      <c r="F30" s="540">
        <v>19.600000000000001</v>
      </c>
      <c r="G30" s="540">
        <v>30.5</v>
      </c>
      <c r="H30" s="540">
        <v>36.1</v>
      </c>
      <c r="I30" s="540">
        <v>32</v>
      </c>
      <c r="J30" s="540">
        <v>27.6</v>
      </c>
      <c r="K30" s="541" t="s">
        <v>350</v>
      </c>
      <c r="L30" s="344">
        <v>-8</v>
      </c>
    </row>
    <row r="31" spans="1:12" ht="15" customHeight="1" x14ac:dyDescent="0.2">
      <c r="A31" s="345"/>
      <c r="B31" s="346" t="s">
        <v>105</v>
      </c>
      <c r="C31" s="341"/>
      <c r="D31" s="341"/>
      <c r="E31" s="342"/>
      <c r="F31" s="540">
        <v>47.5</v>
      </c>
      <c r="G31" s="540">
        <v>42.4</v>
      </c>
      <c r="H31" s="540">
        <v>51.5</v>
      </c>
      <c r="I31" s="540">
        <v>58.9</v>
      </c>
      <c r="J31" s="540">
        <v>54.7</v>
      </c>
      <c r="K31" s="541" t="s">
        <v>350</v>
      </c>
      <c r="L31" s="344">
        <v>-7.2000000000000028</v>
      </c>
    </row>
    <row r="32" spans="1:12" ht="15" customHeight="1" x14ac:dyDescent="0.2">
      <c r="A32" s="347" t="s">
        <v>107</v>
      </c>
      <c r="B32" s="348" t="s">
        <v>177</v>
      </c>
      <c r="C32" s="341"/>
      <c r="D32" s="341"/>
      <c r="E32" s="342"/>
      <c r="F32" s="540">
        <v>29.7</v>
      </c>
      <c r="G32" s="540">
        <v>31.2</v>
      </c>
      <c r="H32" s="540">
        <v>38.4</v>
      </c>
      <c r="I32" s="540">
        <v>31.6</v>
      </c>
      <c r="J32" s="344">
        <v>32.4</v>
      </c>
      <c r="K32" s="541" t="s">
        <v>350</v>
      </c>
      <c r="L32" s="344">
        <v>-2.6999999999999993</v>
      </c>
    </row>
    <row r="33" spans="1:12" ht="15" customHeight="1" x14ac:dyDescent="0.2">
      <c r="A33" s="347"/>
      <c r="B33" s="348" t="s">
        <v>178</v>
      </c>
      <c r="C33" s="341"/>
      <c r="D33" s="341"/>
      <c r="E33" s="342"/>
      <c r="F33" s="540">
        <v>49.1</v>
      </c>
      <c r="G33" s="540">
        <v>51</v>
      </c>
      <c r="H33" s="540">
        <v>57.2</v>
      </c>
      <c r="I33" s="540">
        <v>57.1</v>
      </c>
      <c r="J33" s="540">
        <v>56.1</v>
      </c>
      <c r="K33" s="541" t="s">
        <v>350</v>
      </c>
      <c r="L33" s="344">
        <v>-7</v>
      </c>
    </row>
    <row r="34" spans="1:12" s="349" customFormat="1" ht="15" customHeight="1" x14ac:dyDescent="0.2">
      <c r="A34" s="347" t="s">
        <v>107</v>
      </c>
      <c r="B34" s="348" t="s">
        <v>110</v>
      </c>
      <c r="C34" s="341"/>
      <c r="D34" s="341"/>
      <c r="E34" s="342"/>
      <c r="F34" s="540">
        <v>37.700000000000003</v>
      </c>
      <c r="G34" s="540">
        <v>37.799999999999997</v>
      </c>
      <c r="H34" s="540">
        <v>45.2</v>
      </c>
      <c r="I34" s="540">
        <v>42.9</v>
      </c>
      <c r="J34" s="540">
        <v>42.6</v>
      </c>
      <c r="K34" s="541" t="s">
        <v>350</v>
      </c>
      <c r="L34" s="344">
        <v>-4.8999999999999986</v>
      </c>
    </row>
    <row r="35" spans="1:12" s="349" customFormat="1" ht="11.25" x14ac:dyDescent="0.2">
      <c r="A35" s="350"/>
      <c r="B35" s="351" t="s">
        <v>111</v>
      </c>
      <c r="C35" s="352"/>
      <c r="D35" s="352"/>
      <c r="E35" s="353"/>
      <c r="F35" s="542">
        <v>39.1</v>
      </c>
      <c r="G35" s="542">
        <v>44</v>
      </c>
      <c r="H35" s="542">
        <v>53.7</v>
      </c>
      <c r="I35" s="542">
        <v>45.8</v>
      </c>
      <c r="J35" s="543">
        <v>45.5</v>
      </c>
      <c r="K35" s="544" t="s">
        <v>350</v>
      </c>
      <c r="L35" s="354">
        <v>-6.3999999999999986</v>
      </c>
    </row>
    <row r="36" spans="1:12" s="349" customFormat="1" ht="15.95" customHeight="1" x14ac:dyDescent="0.2">
      <c r="A36" s="355" t="s">
        <v>351</v>
      </c>
      <c r="B36" s="356"/>
      <c r="C36" s="357"/>
      <c r="D36" s="356"/>
      <c r="E36" s="358"/>
      <c r="F36" s="545">
        <v>9525</v>
      </c>
      <c r="G36" s="545">
        <v>9850</v>
      </c>
      <c r="H36" s="545">
        <v>8988</v>
      </c>
      <c r="I36" s="545">
        <v>9728</v>
      </c>
      <c r="J36" s="545">
        <v>9379</v>
      </c>
      <c r="K36" s="343">
        <v>146</v>
      </c>
      <c r="L36" s="359">
        <v>1.5566691544940825</v>
      </c>
    </row>
    <row r="37" spans="1:12" s="349" customFormat="1" ht="15.95" customHeight="1" x14ac:dyDescent="0.2">
      <c r="A37" s="360"/>
      <c r="B37" s="361" t="s">
        <v>107</v>
      </c>
      <c r="C37" s="361" t="s">
        <v>352</v>
      </c>
      <c r="D37" s="361"/>
      <c r="E37" s="362"/>
      <c r="F37" s="545">
        <v>3637</v>
      </c>
      <c r="G37" s="545">
        <v>3921</v>
      </c>
      <c r="H37" s="545">
        <v>4330</v>
      </c>
      <c r="I37" s="545">
        <v>4266</v>
      </c>
      <c r="J37" s="545">
        <v>4077</v>
      </c>
      <c r="K37" s="343">
        <v>-440</v>
      </c>
      <c r="L37" s="359">
        <v>-10.792249202845229</v>
      </c>
    </row>
    <row r="38" spans="1:12" s="349" customFormat="1" ht="15.95" customHeight="1" x14ac:dyDescent="0.2">
      <c r="A38" s="360"/>
      <c r="B38" s="348" t="s">
        <v>99</v>
      </c>
      <c r="C38" s="348" t="s">
        <v>100</v>
      </c>
      <c r="D38" s="363"/>
      <c r="E38" s="362"/>
      <c r="F38" s="545">
        <v>5037</v>
      </c>
      <c r="G38" s="545">
        <v>5274</v>
      </c>
      <c r="H38" s="545">
        <v>4741</v>
      </c>
      <c r="I38" s="545">
        <v>5097</v>
      </c>
      <c r="J38" s="546">
        <v>4910</v>
      </c>
      <c r="K38" s="343">
        <v>127</v>
      </c>
      <c r="L38" s="359">
        <v>2.5865580448065173</v>
      </c>
    </row>
    <row r="39" spans="1:12" s="349" customFormat="1" ht="15.95" customHeight="1" x14ac:dyDescent="0.2">
      <c r="A39" s="360"/>
      <c r="B39" s="363"/>
      <c r="C39" s="361" t="s">
        <v>353</v>
      </c>
      <c r="D39" s="363"/>
      <c r="E39" s="362"/>
      <c r="F39" s="545">
        <v>1819</v>
      </c>
      <c r="G39" s="545">
        <v>1986</v>
      </c>
      <c r="H39" s="545">
        <v>2193</v>
      </c>
      <c r="I39" s="545">
        <v>2001</v>
      </c>
      <c r="J39" s="545">
        <v>2032</v>
      </c>
      <c r="K39" s="343">
        <v>-213</v>
      </c>
      <c r="L39" s="359">
        <v>-10.48228346456693</v>
      </c>
    </row>
    <row r="40" spans="1:12" s="349" customFormat="1" ht="15.95" customHeight="1" x14ac:dyDescent="0.2">
      <c r="A40" s="360"/>
      <c r="B40" s="348"/>
      <c r="C40" s="348" t="s">
        <v>101</v>
      </c>
      <c r="D40" s="363"/>
      <c r="E40" s="362"/>
      <c r="F40" s="545">
        <v>4488</v>
      </c>
      <c r="G40" s="545">
        <v>4576</v>
      </c>
      <c r="H40" s="545">
        <v>4247</v>
      </c>
      <c r="I40" s="545">
        <v>4631</v>
      </c>
      <c r="J40" s="545">
        <v>4469</v>
      </c>
      <c r="K40" s="343">
        <v>19</v>
      </c>
      <c r="L40" s="359">
        <v>0.4251510405012307</v>
      </c>
    </row>
    <row r="41" spans="1:12" s="349" customFormat="1" ht="24" customHeight="1" x14ac:dyDescent="0.2">
      <c r="A41" s="360"/>
      <c r="B41" s="363"/>
      <c r="C41" s="361" t="s">
        <v>353</v>
      </c>
      <c r="D41" s="363"/>
      <c r="E41" s="362"/>
      <c r="F41" s="545">
        <v>1818</v>
      </c>
      <c r="G41" s="545">
        <v>1935</v>
      </c>
      <c r="H41" s="545">
        <v>2137</v>
      </c>
      <c r="I41" s="545">
        <v>2265</v>
      </c>
      <c r="J41" s="546">
        <v>2045</v>
      </c>
      <c r="K41" s="343">
        <v>-227</v>
      </c>
      <c r="L41" s="359">
        <v>-11.100244498777506</v>
      </c>
    </row>
    <row r="42" spans="1:12" ht="15" customHeight="1" x14ac:dyDescent="0.2">
      <c r="A42" s="360"/>
      <c r="B42" s="348" t="s">
        <v>107</v>
      </c>
      <c r="C42" s="348" t="s">
        <v>354</v>
      </c>
      <c r="D42" s="363"/>
      <c r="E42" s="362"/>
      <c r="F42" s="545">
        <v>2244</v>
      </c>
      <c r="G42" s="545">
        <v>2137</v>
      </c>
      <c r="H42" s="545">
        <v>2281</v>
      </c>
      <c r="I42" s="545">
        <v>2515</v>
      </c>
      <c r="J42" s="545">
        <v>2420</v>
      </c>
      <c r="K42" s="343">
        <v>-176</v>
      </c>
      <c r="L42" s="359">
        <v>-7.2727272727272725</v>
      </c>
    </row>
    <row r="43" spans="1:12" ht="15" customHeight="1" x14ac:dyDescent="0.2">
      <c r="A43" s="360"/>
      <c r="B43" s="363"/>
      <c r="C43" s="361" t="s">
        <v>353</v>
      </c>
      <c r="D43" s="363"/>
      <c r="E43" s="362"/>
      <c r="F43" s="545">
        <v>1170</v>
      </c>
      <c r="G43" s="545">
        <v>1127</v>
      </c>
      <c r="H43" s="545">
        <v>1350</v>
      </c>
      <c r="I43" s="545">
        <v>1433</v>
      </c>
      <c r="J43" s="545">
        <v>1341</v>
      </c>
      <c r="K43" s="343">
        <v>-171</v>
      </c>
      <c r="L43" s="359">
        <v>-12.751677852348994</v>
      </c>
    </row>
    <row r="44" spans="1:12" ht="15" customHeight="1" x14ac:dyDescent="0.2">
      <c r="A44" s="360"/>
      <c r="B44" s="348"/>
      <c r="C44" s="346" t="s">
        <v>103</v>
      </c>
      <c r="D44" s="363"/>
      <c r="E44" s="362"/>
      <c r="F44" s="545">
        <v>6371</v>
      </c>
      <c r="G44" s="545">
        <v>6705</v>
      </c>
      <c r="H44" s="545">
        <v>5900</v>
      </c>
      <c r="I44" s="545">
        <v>6381</v>
      </c>
      <c r="J44" s="546">
        <v>6197</v>
      </c>
      <c r="K44" s="343">
        <v>174</v>
      </c>
      <c r="L44" s="359">
        <v>2.807810230756818</v>
      </c>
    </row>
    <row r="45" spans="1:12" ht="15" customHeight="1" x14ac:dyDescent="0.2">
      <c r="A45" s="360"/>
      <c r="B45" s="363"/>
      <c r="C45" s="361" t="s">
        <v>353</v>
      </c>
      <c r="D45" s="363"/>
      <c r="E45" s="362"/>
      <c r="F45" s="545">
        <v>2256</v>
      </c>
      <c r="G45" s="545">
        <v>2469</v>
      </c>
      <c r="H45" s="545">
        <v>2668</v>
      </c>
      <c r="I45" s="545">
        <v>2529</v>
      </c>
      <c r="J45" s="545">
        <v>2500</v>
      </c>
      <c r="K45" s="343">
        <v>-244</v>
      </c>
      <c r="L45" s="359">
        <v>-9.76</v>
      </c>
    </row>
    <row r="46" spans="1:12" ht="15" customHeight="1" x14ac:dyDescent="0.2">
      <c r="A46" s="360"/>
      <c r="B46" s="348"/>
      <c r="C46" s="346" t="s">
        <v>104</v>
      </c>
      <c r="D46" s="363"/>
      <c r="E46" s="362"/>
      <c r="F46" s="545">
        <v>792</v>
      </c>
      <c r="G46" s="545">
        <v>857</v>
      </c>
      <c r="H46" s="545">
        <v>675</v>
      </c>
      <c r="I46" s="545">
        <v>691</v>
      </c>
      <c r="J46" s="545">
        <v>667</v>
      </c>
      <c r="K46" s="343">
        <v>125</v>
      </c>
      <c r="L46" s="359">
        <v>18.740629685157423</v>
      </c>
    </row>
    <row r="47" spans="1:12" ht="15" customHeight="1" x14ac:dyDescent="0.2">
      <c r="A47" s="360"/>
      <c r="B47" s="363"/>
      <c r="C47" s="361" t="s">
        <v>353</v>
      </c>
      <c r="D47" s="363"/>
      <c r="E47" s="362"/>
      <c r="F47" s="545">
        <v>155</v>
      </c>
      <c r="G47" s="545">
        <v>261</v>
      </c>
      <c r="H47" s="545">
        <v>244</v>
      </c>
      <c r="I47" s="545">
        <v>221</v>
      </c>
      <c r="J47" s="546">
        <v>184</v>
      </c>
      <c r="K47" s="343">
        <v>-29</v>
      </c>
      <c r="L47" s="359">
        <v>-15.760869565217391</v>
      </c>
    </row>
    <row r="48" spans="1:12" ht="15" customHeight="1" x14ac:dyDescent="0.2">
      <c r="A48" s="360"/>
      <c r="B48" s="363"/>
      <c r="C48" s="346" t="s">
        <v>105</v>
      </c>
      <c r="D48" s="364"/>
      <c r="E48" s="365"/>
      <c r="F48" s="545">
        <v>118</v>
      </c>
      <c r="G48" s="545">
        <v>151</v>
      </c>
      <c r="H48" s="545">
        <v>132</v>
      </c>
      <c r="I48" s="545">
        <v>141</v>
      </c>
      <c r="J48" s="545">
        <v>95</v>
      </c>
      <c r="K48" s="343">
        <v>23</v>
      </c>
      <c r="L48" s="359">
        <v>24.210526315789473</v>
      </c>
    </row>
    <row r="49" spans="1:12" ht="15" customHeight="1" x14ac:dyDescent="0.2">
      <c r="A49" s="360"/>
      <c r="B49" s="363"/>
      <c r="C49" s="361" t="s">
        <v>353</v>
      </c>
      <c r="D49" s="363"/>
      <c r="E49" s="362"/>
      <c r="F49" s="545">
        <v>56</v>
      </c>
      <c r="G49" s="545">
        <v>64</v>
      </c>
      <c r="H49" s="545">
        <v>68</v>
      </c>
      <c r="I49" s="545">
        <v>83</v>
      </c>
      <c r="J49" s="545">
        <v>52</v>
      </c>
      <c r="K49" s="343">
        <v>4</v>
      </c>
      <c r="L49" s="359">
        <v>7.6923076923076925</v>
      </c>
    </row>
    <row r="50" spans="1:12" ht="15" customHeight="1" x14ac:dyDescent="0.2">
      <c r="A50" s="360"/>
      <c r="B50" s="348" t="s">
        <v>107</v>
      </c>
      <c r="C50" s="361" t="s">
        <v>177</v>
      </c>
      <c r="D50" s="363"/>
      <c r="E50" s="362"/>
      <c r="F50" s="545">
        <v>5345</v>
      </c>
      <c r="G50" s="545">
        <v>5568</v>
      </c>
      <c r="H50" s="545">
        <v>4319</v>
      </c>
      <c r="I50" s="545">
        <v>5046</v>
      </c>
      <c r="J50" s="546">
        <v>5005</v>
      </c>
      <c r="K50" s="343">
        <v>340</v>
      </c>
      <c r="L50" s="359">
        <v>6.7932067932067932</v>
      </c>
    </row>
    <row r="51" spans="1:12" ht="15" customHeight="1" x14ac:dyDescent="0.2">
      <c r="A51" s="360"/>
      <c r="B51" s="363"/>
      <c r="C51" s="361" t="s">
        <v>353</v>
      </c>
      <c r="D51" s="363"/>
      <c r="E51" s="362"/>
      <c r="F51" s="545">
        <v>1585</v>
      </c>
      <c r="G51" s="545">
        <v>1737</v>
      </c>
      <c r="H51" s="545">
        <v>1660</v>
      </c>
      <c r="I51" s="545">
        <v>1593</v>
      </c>
      <c r="J51" s="545">
        <v>1623</v>
      </c>
      <c r="K51" s="343">
        <v>-38</v>
      </c>
      <c r="L51" s="359">
        <v>-2.3413431916204561</v>
      </c>
    </row>
    <row r="52" spans="1:12" ht="15" customHeight="1" x14ac:dyDescent="0.2">
      <c r="A52" s="360"/>
      <c r="B52" s="348"/>
      <c r="C52" s="361" t="s">
        <v>178</v>
      </c>
      <c r="D52" s="363"/>
      <c r="E52" s="362"/>
      <c r="F52" s="545">
        <v>4180</v>
      </c>
      <c r="G52" s="545">
        <v>4282</v>
      </c>
      <c r="H52" s="545">
        <v>4669</v>
      </c>
      <c r="I52" s="545">
        <v>4682</v>
      </c>
      <c r="J52" s="545">
        <v>4374</v>
      </c>
      <c r="K52" s="343">
        <v>-194</v>
      </c>
      <c r="L52" s="359">
        <v>-4.4352994970278923</v>
      </c>
    </row>
    <row r="53" spans="1:12" s="114" customFormat="1" ht="11.25" customHeight="1" x14ac:dyDescent="0.2">
      <c r="A53" s="360"/>
      <c r="B53" s="363"/>
      <c r="C53" s="361" t="s">
        <v>353</v>
      </c>
      <c r="D53" s="363"/>
      <c r="E53" s="362"/>
      <c r="F53" s="545">
        <v>2052</v>
      </c>
      <c r="G53" s="545">
        <v>2184</v>
      </c>
      <c r="H53" s="545">
        <v>2670</v>
      </c>
      <c r="I53" s="545">
        <v>2673</v>
      </c>
      <c r="J53" s="546">
        <v>2454</v>
      </c>
      <c r="K53" s="343">
        <v>-402</v>
      </c>
      <c r="L53" s="359">
        <v>-16.381418092909534</v>
      </c>
    </row>
    <row r="54" spans="1:12" s="180" customFormat="1" ht="12.75" customHeight="1" x14ac:dyDescent="0.2">
      <c r="A54" s="360"/>
      <c r="B54" s="348" t="s">
        <v>107</v>
      </c>
      <c r="C54" s="348" t="s">
        <v>110</v>
      </c>
      <c r="D54" s="363"/>
      <c r="E54" s="362"/>
      <c r="F54" s="545">
        <v>6345</v>
      </c>
      <c r="G54" s="545">
        <v>6640</v>
      </c>
      <c r="H54" s="545">
        <v>5821</v>
      </c>
      <c r="I54" s="545">
        <v>6636</v>
      </c>
      <c r="J54" s="545">
        <v>6533</v>
      </c>
      <c r="K54" s="343">
        <v>-188</v>
      </c>
      <c r="L54" s="359">
        <v>-2.8776978417266186</v>
      </c>
    </row>
    <row r="55" spans="1:12" ht="11.25" x14ac:dyDescent="0.2">
      <c r="A55" s="360"/>
      <c r="B55" s="363"/>
      <c r="C55" s="361" t="s">
        <v>353</v>
      </c>
      <c r="D55" s="363"/>
      <c r="E55" s="362"/>
      <c r="F55" s="545">
        <v>2394</v>
      </c>
      <c r="G55" s="545">
        <v>2507</v>
      </c>
      <c r="H55" s="545">
        <v>2629</v>
      </c>
      <c r="I55" s="545">
        <v>2849</v>
      </c>
      <c r="J55" s="545">
        <v>2781</v>
      </c>
      <c r="K55" s="343">
        <v>-387</v>
      </c>
      <c r="L55" s="359">
        <v>-13.915857605177994</v>
      </c>
    </row>
    <row r="56" spans="1:12" ht="14.25" customHeight="1" x14ac:dyDescent="0.2">
      <c r="A56" s="360"/>
      <c r="B56" s="363"/>
      <c r="C56" s="348" t="s">
        <v>111</v>
      </c>
      <c r="D56" s="363"/>
      <c r="E56" s="362"/>
      <c r="F56" s="545">
        <v>3180</v>
      </c>
      <c r="G56" s="545">
        <v>3210</v>
      </c>
      <c r="H56" s="545">
        <v>3167</v>
      </c>
      <c r="I56" s="545">
        <v>3092</v>
      </c>
      <c r="J56" s="545">
        <v>2846</v>
      </c>
      <c r="K56" s="343">
        <v>334</v>
      </c>
      <c r="L56" s="359">
        <v>11.735769501054111</v>
      </c>
    </row>
    <row r="57" spans="1:12" ht="18.75" customHeight="1" x14ac:dyDescent="0.2">
      <c r="A57" s="366"/>
      <c r="B57" s="367"/>
      <c r="C57" s="368" t="s">
        <v>353</v>
      </c>
      <c r="D57" s="367"/>
      <c r="E57" s="369"/>
      <c r="F57" s="408">
        <v>1243</v>
      </c>
      <c r="G57" s="547">
        <v>1414</v>
      </c>
      <c r="H57" s="547">
        <v>1701</v>
      </c>
      <c r="I57" s="547">
        <v>1417</v>
      </c>
      <c r="J57" s="547">
        <v>1296</v>
      </c>
      <c r="K57" s="548">
        <v>-53</v>
      </c>
      <c r="L57" s="370">
        <v>-4.0895061728395063</v>
      </c>
    </row>
    <row r="58" spans="1:12" s="86" customFormat="1" ht="11.25" x14ac:dyDescent="0.2">
      <c r="A58" s="346"/>
      <c r="B58" s="346"/>
      <c r="C58" s="346"/>
      <c r="D58" s="346"/>
      <c r="E58" s="346"/>
      <c r="F58" s="346"/>
      <c r="G58" s="346"/>
      <c r="H58" s="346"/>
      <c r="I58" s="346"/>
      <c r="J58" s="346"/>
      <c r="K58" s="278"/>
      <c r="L58" s="114" t="s">
        <v>37</v>
      </c>
    </row>
    <row r="59" spans="1:12" s="86" customFormat="1" ht="21" customHeight="1" x14ac:dyDescent="0.2">
      <c r="A59" s="371" t="s">
        <v>355</v>
      </c>
      <c r="B59" s="116"/>
      <c r="C59" s="116"/>
      <c r="D59" s="371"/>
      <c r="E59" s="116"/>
      <c r="F59" s="116"/>
      <c r="G59" s="116"/>
      <c r="H59" s="116"/>
      <c r="I59" s="116"/>
      <c r="J59" s="116"/>
      <c r="K59" s="116"/>
      <c r="L59" s="116"/>
    </row>
    <row r="60" spans="1:12" s="86" customFormat="1" ht="12.75" customHeight="1" x14ac:dyDescent="0.2">
      <c r="A60" s="372" t="s">
        <v>356</v>
      </c>
      <c r="B60" s="117"/>
      <c r="C60" s="117"/>
      <c r="D60" s="117"/>
      <c r="E60" s="117"/>
      <c r="F60" s="117"/>
      <c r="G60" s="117"/>
      <c r="H60" s="117"/>
      <c r="I60" s="117"/>
      <c r="J60" s="117"/>
      <c r="K60" s="117"/>
      <c r="L60" s="117"/>
    </row>
    <row r="61" spans="1:12" s="86" customFormat="1" ht="12.75" customHeight="1" x14ac:dyDescent="0.2">
      <c r="A61" s="373" t="s">
        <v>357</v>
      </c>
      <c r="B61" s="374"/>
      <c r="C61" s="374"/>
      <c r="D61" s="374"/>
      <c r="E61" s="374"/>
      <c r="F61" s="374"/>
      <c r="G61" s="374"/>
      <c r="H61" s="374"/>
      <c r="I61" s="374"/>
      <c r="J61" s="374"/>
      <c r="K61" s="374"/>
      <c r="L61" s="374"/>
    </row>
    <row r="62" spans="1:12" s="86" customFormat="1" ht="12.75" customHeight="1" x14ac:dyDescent="0.2">
      <c r="A62" s="113"/>
      <c r="B62" s="113"/>
      <c r="C62" s="113"/>
      <c r="D62" s="113"/>
      <c r="E62" s="113"/>
      <c r="F62" s="113"/>
      <c r="G62" s="113"/>
      <c r="H62" s="113"/>
      <c r="I62" s="113"/>
    </row>
    <row r="63" spans="1:12" s="86" customFormat="1" ht="12.75" customHeight="1" x14ac:dyDescent="0.2"/>
    <row r="64" spans="1:12" ht="15.95" customHeight="1" x14ac:dyDescent="0.2">
      <c r="B64" s="53"/>
      <c r="D64" s="53"/>
      <c r="E64" s="53"/>
      <c r="F64" s="53"/>
      <c r="G64" s="53"/>
      <c r="H64" s="53"/>
      <c r="I64" s="53"/>
      <c r="J64" s="53"/>
      <c r="K64" s="53"/>
      <c r="L64" s="53"/>
    </row>
    <row r="65" spans="2:12" ht="15.95" customHeight="1" x14ac:dyDescent="0.2">
      <c r="B65" s="53"/>
      <c r="D65" s="53"/>
      <c r="E65" s="53"/>
      <c r="F65" s="53"/>
      <c r="G65" s="53"/>
      <c r="H65" s="53"/>
      <c r="I65" s="53"/>
      <c r="J65" s="53"/>
      <c r="K65" s="53"/>
      <c r="L65" s="227"/>
    </row>
    <row r="66" spans="2:12" ht="15.95" customHeight="1" x14ac:dyDescent="0.2">
      <c r="B66" s="53"/>
      <c r="D66" s="53"/>
      <c r="E66" s="53"/>
      <c r="F66" s="53"/>
      <c r="G66" s="53"/>
      <c r="H66" s="53"/>
      <c r="I66" s="53"/>
      <c r="J66" s="53"/>
      <c r="K66" s="53"/>
      <c r="L66" s="53"/>
    </row>
    <row r="67" spans="2:12" ht="15.95" customHeight="1" x14ac:dyDescent="0.2">
      <c r="B67" s="53"/>
      <c r="D67" s="53"/>
      <c r="E67" s="53"/>
      <c r="F67" s="53"/>
      <c r="G67" s="53"/>
      <c r="H67" s="53"/>
      <c r="I67" s="53"/>
      <c r="J67" s="53"/>
      <c r="K67" s="53"/>
      <c r="L67" s="53"/>
    </row>
    <row r="68" spans="2:12" ht="15.95" customHeight="1" x14ac:dyDescent="0.2">
      <c r="B68" s="53"/>
      <c r="D68" s="53"/>
      <c r="E68" s="53"/>
      <c r="F68" s="53"/>
      <c r="G68" s="53"/>
      <c r="H68" s="53"/>
      <c r="I68" s="53"/>
      <c r="J68" s="53"/>
      <c r="K68" s="53"/>
      <c r="L68" s="53"/>
    </row>
    <row r="69" spans="2:12" ht="15.95" customHeight="1" x14ac:dyDescent="0.2">
      <c r="B69" s="53"/>
      <c r="D69" s="53"/>
      <c r="E69" s="53"/>
      <c r="F69" s="53"/>
      <c r="G69" s="53"/>
      <c r="H69" s="53"/>
      <c r="I69" s="53"/>
      <c r="J69" s="53"/>
      <c r="K69" s="53"/>
      <c r="L69" s="53"/>
    </row>
    <row r="70" spans="2:12" ht="15.95" customHeight="1" x14ac:dyDescent="0.2">
      <c r="B70" s="53"/>
      <c r="D70" s="53"/>
      <c r="E70" s="53"/>
      <c r="F70" s="53"/>
      <c r="G70" s="53"/>
      <c r="H70" s="53"/>
      <c r="I70" s="53"/>
      <c r="J70" s="53"/>
      <c r="K70" s="53"/>
      <c r="L70" s="53"/>
    </row>
    <row r="71" spans="2:12" ht="15.95" customHeight="1" x14ac:dyDescent="0.2">
      <c r="B71" s="53"/>
      <c r="D71" s="53"/>
      <c r="E71" s="53"/>
      <c r="F71" s="53"/>
      <c r="G71" s="53"/>
      <c r="H71" s="53"/>
      <c r="I71" s="53"/>
      <c r="J71" s="53"/>
      <c r="K71" s="53"/>
      <c r="L71" s="53"/>
    </row>
    <row r="72" spans="2:12" ht="15.95" customHeight="1" x14ac:dyDescent="0.2">
      <c r="B72" s="53"/>
      <c r="D72" s="53"/>
      <c r="E72" s="53"/>
      <c r="F72" s="53"/>
      <c r="G72" s="53"/>
      <c r="H72" s="53"/>
      <c r="I72" s="53"/>
      <c r="J72" s="53"/>
      <c r="K72" s="53"/>
      <c r="L72" s="53"/>
    </row>
    <row r="73" spans="2:12" ht="15.95" customHeight="1" x14ac:dyDescent="0.2">
      <c r="B73" s="53"/>
      <c r="D73" s="53"/>
      <c r="E73" s="53"/>
      <c r="F73" s="53"/>
      <c r="G73" s="53"/>
      <c r="H73" s="53"/>
      <c r="I73" s="53"/>
      <c r="J73" s="53"/>
      <c r="K73" s="53"/>
      <c r="L73" s="53"/>
    </row>
    <row r="74" spans="2:12" ht="15.95" customHeight="1" x14ac:dyDescent="0.2">
      <c r="B74" s="53"/>
      <c r="D74" s="53"/>
      <c r="E74" s="53"/>
      <c r="F74" s="53"/>
      <c r="G74" s="53"/>
      <c r="H74" s="53"/>
      <c r="I74" s="53"/>
      <c r="J74" s="53"/>
      <c r="K74" s="53"/>
      <c r="L74" s="53"/>
    </row>
    <row r="75" spans="2:12" ht="15.95" customHeight="1" x14ac:dyDescent="0.2">
      <c r="B75" s="53"/>
      <c r="D75" s="53"/>
      <c r="E75" s="53"/>
      <c r="F75" s="53"/>
      <c r="G75" s="53"/>
      <c r="H75" s="53"/>
      <c r="I75" s="53"/>
      <c r="J75" s="53"/>
      <c r="K75" s="53"/>
      <c r="L75" s="53"/>
    </row>
    <row r="76" spans="2:12" ht="15.95" customHeight="1" x14ac:dyDescent="0.2">
      <c r="B76" s="53"/>
      <c r="D76" s="53"/>
      <c r="E76" s="53"/>
      <c r="F76" s="53"/>
      <c r="G76" s="53"/>
      <c r="H76" s="53"/>
      <c r="I76" s="53"/>
      <c r="J76" s="53"/>
      <c r="K76" s="53"/>
      <c r="L76" s="53"/>
    </row>
    <row r="77" spans="2:12" ht="15.95" customHeight="1" x14ac:dyDescent="0.2">
      <c r="B77" s="53"/>
      <c r="D77" s="53"/>
      <c r="E77" s="53"/>
      <c r="F77" s="53"/>
      <c r="G77" s="53"/>
      <c r="H77" s="53"/>
      <c r="I77" s="53"/>
      <c r="J77" s="53"/>
      <c r="K77" s="53"/>
      <c r="L77" s="53"/>
    </row>
    <row r="78" spans="2:12" ht="15.95" customHeight="1" x14ac:dyDescent="0.2">
      <c r="B78" s="53"/>
      <c r="D78" s="53"/>
      <c r="E78" s="53"/>
      <c r="F78" s="53"/>
      <c r="G78" s="53"/>
      <c r="H78" s="53"/>
      <c r="I78" s="53"/>
      <c r="J78" s="53"/>
      <c r="K78" s="53"/>
      <c r="L78" s="53"/>
    </row>
    <row r="79" spans="2:12" ht="15.95" customHeight="1" x14ac:dyDescent="0.2">
      <c r="B79" s="53"/>
      <c r="D79" s="53"/>
      <c r="E79" s="53"/>
      <c r="F79" s="53"/>
      <c r="G79" s="53"/>
      <c r="H79" s="53"/>
      <c r="I79" s="53"/>
      <c r="J79" s="53"/>
      <c r="K79" s="53"/>
      <c r="L79" s="53"/>
    </row>
    <row r="80" spans="2:12" ht="15.95" customHeight="1" x14ac:dyDescent="0.2">
      <c r="B80" s="53"/>
      <c r="D80" s="53"/>
      <c r="E80" s="53"/>
      <c r="F80" s="53"/>
      <c r="G80" s="53"/>
      <c r="H80" s="53"/>
      <c r="I80" s="53"/>
      <c r="J80" s="53"/>
      <c r="K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F694A-6138-48FF-A613-519DC505CC4B}">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40</v>
      </c>
    </row>
    <row r="2" spans="1:15" customFormat="1" ht="11.25" customHeight="1" x14ac:dyDescent="0.2">
      <c r="A2" s="35"/>
      <c r="B2" s="36"/>
      <c r="C2" s="204"/>
      <c r="D2" s="36"/>
      <c r="E2" s="36"/>
      <c r="F2" s="36"/>
      <c r="G2" s="36"/>
      <c r="H2" s="36"/>
      <c r="I2" s="36"/>
      <c r="J2" s="36"/>
    </row>
    <row r="3" spans="1:15" s="39" customFormat="1" ht="24.95" customHeight="1" x14ac:dyDescent="0.2">
      <c r="A3" s="37" t="s">
        <v>358</v>
      </c>
      <c r="B3" s="38"/>
      <c r="C3" s="38"/>
      <c r="D3" s="38"/>
      <c r="E3" s="38"/>
      <c r="F3" s="38"/>
      <c r="G3" s="38"/>
      <c r="H3" s="38"/>
      <c r="I3" s="38"/>
      <c r="J3" s="38"/>
    </row>
    <row r="4" spans="1:15" s="39" customFormat="1" ht="12" customHeight="1" x14ac:dyDescent="0.2">
      <c r="A4" s="40" t="s">
        <v>86</v>
      </c>
      <c r="B4" s="40"/>
      <c r="C4" s="40"/>
      <c r="D4" s="40"/>
      <c r="E4" s="40"/>
      <c r="F4" s="40"/>
      <c r="G4" s="40"/>
      <c r="H4" s="40"/>
      <c r="I4" s="40"/>
      <c r="J4" s="40"/>
    </row>
    <row r="5" spans="1:15" s="39" customFormat="1" ht="12" customHeight="1" x14ac:dyDescent="0.2">
      <c r="A5" s="41" t="s">
        <v>336</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209</v>
      </c>
      <c r="B7" s="52"/>
      <c r="C7" s="47" t="s">
        <v>88</v>
      </c>
      <c r="D7" s="375" t="s">
        <v>359</v>
      </c>
      <c r="E7" s="376"/>
      <c r="F7" s="376"/>
      <c r="G7" s="376"/>
      <c r="H7" s="377"/>
      <c r="I7" s="378" t="s">
        <v>360</v>
      </c>
      <c r="J7" s="379"/>
      <c r="K7" s="53"/>
      <c r="L7" s="53"/>
      <c r="M7" s="53"/>
      <c r="N7" s="53"/>
      <c r="O7" s="53"/>
    </row>
    <row r="8" spans="1:15" ht="21.75" customHeight="1" x14ac:dyDescent="0.2">
      <c r="A8" s="229"/>
      <c r="B8" s="230"/>
      <c r="C8" s="56"/>
      <c r="D8" s="57" t="s">
        <v>336</v>
      </c>
      <c r="E8" s="57" t="s">
        <v>338</v>
      </c>
      <c r="F8" s="57" t="s">
        <v>339</v>
      </c>
      <c r="G8" s="57" t="s">
        <v>340</v>
      </c>
      <c r="H8" s="57" t="s">
        <v>341</v>
      </c>
      <c r="I8" s="380"/>
      <c r="J8" s="381"/>
    </row>
    <row r="9" spans="1:15" ht="12" customHeight="1" x14ac:dyDescent="0.2">
      <c r="A9" s="229"/>
      <c r="B9" s="230"/>
      <c r="C9" s="56"/>
      <c r="D9" s="60"/>
      <c r="E9" s="60"/>
      <c r="F9" s="60"/>
      <c r="G9" s="60"/>
      <c r="H9" s="60"/>
      <c r="I9" s="61" t="s">
        <v>96</v>
      </c>
      <c r="J9" s="62" t="s">
        <v>97</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98</v>
      </c>
      <c r="B11" s="234"/>
      <c r="C11" s="78">
        <v>100</v>
      </c>
      <c r="D11" s="80">
        <v>9845</v>
      </c>
      <c r="E11" s="79">
        <v>10238</v>
      </c>
      <c r="F11" s="79">
        <v>9694</v>
      </c>
      <c r="G11" s="79">
        <v>12504</v>
      </c>
      <c r="H11" s="105">
        <v>9731</v>
      </c>
      <c r="I11" s="80">
        <v>114</v>
      </c>
      <c r="J11" s="81">
        <v>1.1715137190422362</v>
      </c>
    </row>
    <row r="12" spans="1:15" ht="24.95" customHeight="1" x14ac:dyDescent="0.2">
      <c r="A12" s="158" t="s">
        <v>126</v>
      </c>
      <c r="B12" s="159" t="s">
        <v>127</v>
      </c>
      <c r="C12" s="78">
        <v>0.90401218892839008</v>
      </c>
      <c r="D12" s="80">
        <v>89</v>
      </c>
      <c r="E12" s="79">
        <v>33</v>
      </c>
      <c r="F12" s="79">
        <v>10</v>
      </c>
      <c r="G12" s="79">
        <v>54</v>
      </c>
      <c r="H12" s="105">
        <v>81</v>
      </c>
      <c r="I12" s="80">
        <v>8</v>
      </c>
      <c r="J12" s="81">
        <v>9.8765432098765427</v>
      </c>
    </row>
    <row r="13" spans="1:15" ht="24.95" customHeight="1" x14ac:dyDescent="0.2">
      <c r="A13" s="158" t="s">
        <v>128</v>
      </c>
      <c r="B13" s="164" t="s">
        <v>210</v>
      </c>
      <c r="C13" s="78">
        <v>0.54850177755205687</v>
      </c>
      <c r="D13" s="80">
        <v>54</v>
      </c>
      <c r="E13" s="79">
        <v>64</v>
      </c>
      <c r="F13" s="79">
        <v>65</v>
      </c>
      <c r="G13" s="79">
        <v>120</v>
      </c>
      <c r="H13" s="105">
        <v>57</v>
      </c>
      <c r="I13" s="80">
        <v>-3</v>
      </c>
      <c r="J13" s="81">
        <v>-5.2631578947368425</v>
      </c>
    </row>
    <row r="14" spans="1:15" s="180" customFormat="1" ht="24.95" customHeight="1" x14ac:dyDescent="0.2">
      <c r="A14" s="158" t="s">
        <v>211</v>
      </c>
      <c r="B14" s="164" t="s">
        <v>131</v>
      </c>
      <c r="C14" s="78">
        <v>3.6160487557135603</v>
      </c>
      <c r="D14" s="80">
        <v>356</v>
      </c>
      <c r="E14" s="79">
        <v>388</v>
      </c>
      <c r="F14" s="79">
        <v>370</v>
      </c>
      <c r="G14" s="79">
        <v>548</v>
      </c>
      <c r="H14" s="105">
        <v>475</v>
      </c>
      <c r="I14" s="80">
        <v>-119</v>
      </c>
      <c r="J14" s="81">
        <v>-25.05263157894737</v>
      </c>
      <c r="K14" s="53"/>
      <c r="L14" s="53"/>
      <c r="M14" s="53"/>
      <c r="N14" s="53"/>
      <c r="O14" s="53"/>
    </row>
    <row r="15" spans="1:15" ht="24.95" customHeight="1" x14ac:dyDescent="0.2">
      <c r="A15" s="158" t="s">
        <v>212</v>
      </c>
      <c r="B15" s="164" t="s">
        <v>213</v>
      </c>
      <c r="C15" s="78">
        <v>0.96495683087861861</v>
      </c>
      <c r="D15" s="80">
        <v>95</v>
      </c>
      <c r="E15" s="79">
        <v>124</v>
      </c>
      <c r="F15" s="79">
        <v>135</v>
      </c>
      <c r="G15" s="79">
        <v>192</v>
      </c>
      <c r="H15" s="105">
        <v>238</v>
      </c>
      <c r="I15" s="80">
        <v>-143</v>
      </c>
      <c r="J15" s="81">
        <v>-60.084033613445378</v>
      </c>
    </row>
    <row r="16" spans="1:15" s="180" customFormat="1" ht="24.95" customHeight="1" x14ac:dyDescent="0.2">
      <c r="A16" s="158" t="s">
        <v>214</v>
      </c>
      <c r="B16" s="164" t="s">
        <v>135</v>
      </c>
      <c r="C16" s="78">
        <v>1.5845606907059422</v>
      </c>
      <c r="D16" s="80">
        <v>156</v>
      </c>
      <c r="E16" s="79">
        <v>113</v>
      </c>
      <c r="F16" s="79">
        <v>93</v>
      </c>
      <c r="G16" s="79">
        <v>144</v>
      </c>
      <c r="H16" s="105">
        <v>111</v>
      </c>
      <c r="I16" s="80">
        <v>45</v>
      </c>
      <c r="J16" s="81">
        <v>40.54054054054054</v>
      </c>
      <c r="K16" s="53"/>
      <c r="L16" s="53"/>
      <c r="M16" s="53"/>
      <c r="N16" s="53"/>
      <c r="O16" s="53"/>
    </row>
    <row r="17" spans="1:15" ht="24.95" customHeight="1" x14ac:dyDescent="0.2">
      <c r="A17" s="158" t="s">
        <v>136</v>
      </c>
      <c r="B17" s="164" t="s">
        <v>216</v>
      </c>
      <c r="C17" s="78">
        <v>1.0665312341289994</v>
      </c>
      <c r="D17" s="80">
        <v>105</v>
      </c>
      <c r="E17" s="79">
        <v>151</v>
      </c>
      <c r="F17" s="79">
        <v>142</v>
      </c>
      <c r="G17" s="79">
        <v>212</v>
      </c>
      <c r="H17" s="105">
        <v>126</v>
      </c>
      <c r="I17" s="80">
        <v>-21</v>
      </c>
      <c r="J17" s="81">
        <v>-16.666666666666668</v>
      </c>
    </row>
    <row r="18" spans="1:15" s="180" customFormat="1" ht="24.95" customHeight="1" x14ac:dyDescent="0.2">
      <c r="A18" s="167" t="s">
        <v>138</v>
      </c>
      <c r="B18" s="168" t="s">
        <v>139</v>
      </c>
      <c r="C18" s="78">
        <v>2.1940071102082275</v>
      </c>
      <c r="D18" s="80">
        <v>216</v>
      </c>
      <c r="E18" s="79">
        <v>290</v>
      </c>
      <c r="F18" s="79">
        <v>168</v>
      </c>
      <c r="G18" s="79">
        <v>374</v>
      </c>
      <c r="H18" s="105">
        <v>318</v>
      </c>
      <c r="I18" s="80">
        <v>-102</v>
      </c>
      <c r="J18" s="81">
        <v>-32.075471698113205</v>
      </c>
      <c r="K18" s="53"/>
      <c r="L18" s="53"/>
      <c r="M18" s="53"/>
      <c r="N18" s="53"/>
      <c r="O18" s="53"/>
    </row>
    <row r="19" spans="1:15" ht="24.95" customHeight="1" x14ac:dyDescent="0.2">
      <c r="A19" s="158" t="s">
        <v>140</v>
      </c>
      <c r="B19" s="164" t="s">
        <v>141</v>
      </c>
      <c r="C19" s="78">
        <v>9.7714575926866427</v>
      </c>
      <c r="D19" s="80">
        <v>962</v>
      </c>
      <c r="E19" s="79">
        <v>819</v>
      </c>
      <c r="F19" s="79">
        <v>919</v>
      </c>
      <c r="G19" s="79">
        <v>1198</v>
      </c>
      <c r="H19" s="105">
        <v>1014</v>
      </c>
      <c r="I19" s="80">
        <v>-52</v>
      </c>
      <c r="J19" s="81">
        <v>-5.1282051282051286</v>
      </c>
    </row>
    <row r="20" spans="1:15" s="180" customFormat="1" ht="24.95" customHeight="1" x14ac:dyDescent="0.2">
      <c r="A20" s="158" t="s">
        <v>142</v>
      </c>
      <c r="B20" s="164" t="s">
        <v>143</v>
      </c>
      <c r="C20" s="78">
        <v>4.2458100558659222</v>
      </c>
      <c r="D20" s="80">
        <v>418</v>
      </c>
      <c r="E20" s="79">
        <v>707</v>
      </c>
      <c r="F20" s="79">
        <v>474</v>
      </c>
      <c r="G20" s="79">
        <v>528</v>
      </c>
      <c r="H20" s="105">
        <v>387</v>
      </c>
      <c r="I20" s="80">
        <v>31</v>
      </c>
      <c r="J20" s="81">
        <v>8.0103359173126609</v>
      </c>
      <c r="K20" s="53"/>
      <c r="L20" s="53"/>
      <c r="M20" s="53"/>
      <c r="N20" s="53"/>
      <c r="O20" s="53"/>
    </row>
    <row r="21" spans="1:15" ht="24.95" customHeight="1" x14ac:dyDescent="0.2">
      <c r="A21" s="167" t="s">
        <v>144</v>
      </c>
      <c r="B21" s="168" t="s">
        <v>145</v>
      </c>
      <c r="C21" s="78">
        <v>7.4047739969527679</v>
      </c>
      <c r="D21" s="80">
        <v>729</v>
      </c>
      <c r="E21" s="79">
        <v>685</v>
      </c>
      <c r="F21" s="79">
        <v>598</v>
      </c>
      <c r="G21" s="79">
        <v>696</v>
      </c>
      <c r="H21" s="105">
        <v>695</v>
      </c>
      <c r="I21" s="80">
        <v>34</v>
      </c>
      <c r="J21" s="81">
        <v>4.8920863309352516</v>
      </c>
    </row>
    <row r="22" spans="1:15" ht="24.95" customHeight="1" x14ac:dyDescent="0.2">
      <c r="A22" s="167" t="s">
        <v>146</v>
      </c>
      <c r="B22" s="164" t="s">
        <v>147</v>
      </c>
      <c r="C22" s="78">
        <v>6.1452513966480451</v>
      </c>
      <c r="D22" s="80">
        <v>605</v>
      </c>
      <c r="E22" s="79">
        <v>593</v>
      </c>
      <c r="F22" s="79">
        <v>591</v>
      </c>
      <c r="G22" s="79">
        <v>635</v>
      </c>
      <c r="H22" s="105">
        <v>608</v>
      </c>
      <c r="I22" s="80">
        <v>-3</v>
      </c>
      <c r="J22" s="81">
        <v>-0.49342105263157893</v>
      </c>
    </row>
    <row r="23" spans="1:15" ht="24.95" customHeight="1" x14ac:dyDescent="0.2">
      <c r="A23" s="158" t="s">
        <v>148</v>
      </c>
      <c r="B23" s="164" t="s">
        <v>149</v>
      </c>
      <c r="C23" s="78">
        <v>1.6353478923311326</v>
      </c>
      <c r="D23" s="80">
        <v>161</v>
      </c>
      <c r="E23" s="79">
        <v>211</v>
      </c>
      <c r="F23" s="79">
        <v>170</v>
      </c>
      <c r="G23" s="79">
        <v>299</v>
      </c>
      <c r="H23" s="105">
        <v>182</v>
      </c>
      <c r="I23" s="80">
        <v>-21</v>
      </c>
      <c r="J23" s="81">
        <v>-11.538461538461538</v>
      </c>
    </row>
    <row r="24" spans="1:15" ht="24.95" customHeight="1" x14ac:dyDescent="0.2">
      <c r="A24" s="158" t="s">
        <v>150</v>
      </c>
      <c r="B24" s="164" t="s">
        <v>217</v>
      </c>
      <c r="C24" s="78">
        <v>7.1508379888268152</v>
      </c>
      <c r="D24" s="80">
        <v>704</v>
      </c>
      <c r="E24" s="79">
        <v>998</v>
      </c>
      <c r="F24" s="79">
        <v>659</v>
      </c>
      <c r="G24" s="79">
        <v>938</v>
      </c>
      <c r="H24" s="105">
        <v>852</v>
      </c>
      <c r="I24" s="80">
        <v>-148</v>
      </c>
      <c r="J24" s="81">
        <v>-17.370892018779344</v>
      </c>
    </row>
    <row r="25" spans="1:15" ht="24.95" customHeight="1" x14ac:dyDescent="0.2">
      <c r="A25" s="158" t="s">
        <v>152</v>
      </c>
      <c r="B25" s="171" t="s">
        <v>153</v>
      </c>
      <c r="C25" s="78">
        <v>20.995429151853735</v>
      </c>
      <c r="D25" s="80">
        <v>2067</v>
      </c>
      <c r="E25" s="79">
        <v>1896</v>
      </c>
      <c r="F25" s="79">
        <v>2336</v>
      </c>
      <c r="G25" s="79">
        <v>2260</v>
      </c>
      <c r="H25" s="105">
        <v>1910</v>
      </c>
      <c r="I25" s="80">
        <v>157</v>
      </c>
      <c r="J25" s="81">
        <v>8.2198952879581153</v>
      </c>
    </row>
    <row r="26" spans="1:15" ht="24.95" customHeight="1" x14ac:dyDescent="0.2">
      <c r="A26" s="158" t="s">
        <v>219</v>
      </c>
      <c r="B26" s="171" t="s">
        <v>155</v>
      </c>
      <c r="C26" s="78">
        <v>7.618080243778568</v>
      </c>
      <c r="D26" s="80">
        <v>750</v>
      </c>
      <c r="E26" s="79">
        <v>581</v>
      </c>
      <c r="F26" s="79">
        <v>829</v>
      </c>
      <c r="G26" s="79">
        <v>820</v>
      </c>
      <c r="H26" s="105">
        <v>659</v>
      </c>
      <c r="I26" s="80">
        <v>91</v>
      </c>
      <c r="J26" s="81">
        <v>13.808801213960546</v>
      </c>
    </row>
    <row r="27" spans="1:15" ht="24.95" customHeight="1" x14ac:dyDescent="0.2">
      <c r="A27" s="167">
        <v>782.78300000000002</v>
      </c>
      <c r="B27" s="170" t="s">
        <v>156</v>
      </c>
      <c r="C27" s="78">
        <v>13.377348908075165</v>
      </c>
      <c r="D27" s="80">
        <v>1317</v>
      </c>
      <c r="E27" s="79">
        <v>1315</v>
      </c>
      <c r="F27" s="79">
        <v>1507</v>
      </c>
      <c r="G27" s="79">
        <v>1440</v>
      </c>
      <c r="H27" s="105">
        <v>1251</v>
      </c>
      <c r="I27" s="80">
        <v>66</v>
      </c>
      <c r="J27" s="81">
        <v>5.275779376498801</v>
      </c>
    </row>
    <row r="28" spans="1:15" ht="24.95" customHeight="1" x14ac:dyDescent="0.2">
      <c r="A28" s="158" t="s">
        <v>157</v>
      </c>
      <c r="B28" s="164" t="s">
        <v>158</v>
      </c>
      <c r="C28" s="78">
        <v>4.3473844591163031</v>
      </c>
      <c r="D28" s="80">
        <v>428</v>
      </c>
      <c r="E28" s="79">
        <v>381</v>
      </c>
      <c r="F28" s="79">
        <v>343</v>
      </c>
      <c r="G28" s="79">
        <v>519</v>
      </c>
      <c r="H28" s="105">
        <v>423</v>
      </c>
      <c r="I28" s="80">
        <v>5</v>
      </c>
      <c r="J28" s="81">
        <v>1.1820330969267139</v>
      </c>
    </row>
    <row r="29" spans="1:15" ht="24.95" customHeight="1" x14ac:dyDescent="0.2">
      <c r="A29" s="158" t="s">
        <v>159</v>
      </c>
      <c r="B29" s="164" t="s">
        <v>160</v>
      </c>
      <c r="C29" s="78">
        <v>6.3484002031488069</v>
      </c>
      <c r="D29" s="80">
        <v>625</v>
      </c>
      <c r="E29" s="79">
        <v>1036</v>
      </c>
      <c r="F29" s="79">
        <v>736</v>
      </c>
      <c r="G29" s="79">
        <v>1040</v>
      </c>
      <c r="H29" s="105">
        <v>645</v>
      </c>
      <c r="I29" s="80">
        <v>-20</v>
      </c>
      <c r="J29" s="81">
        <v>-3.1007751937984498</v>
      </c>
    </row>
    <row r="30" spans="1:15" ht="24.95" customHeight="1" x14ac:dyDescent="0.2">
      <c r="A30" s="158">
        <v>86</v>
      </c>
      <c r="B30" s="164" t="s">
        <v>161</v>
      </c>
      <c r="C30" s="78">
        <v>13.529710512950736</v>
      </c>
      <c r="D30" s="80">
        <v>1332</v>
      </c>
      <c r="E30" s="79">
        <v>916</v>
      </c>
      <c r="F30" s="79">
        <v>1031</v>
      </c>
      <c r="G30" s="79">
        <v>1073</v>
      </c>
      <c r="H30" s="105">
        <v>857</v>
      </c>
      <c r="I30" s="80">
        <v>475</v>
      </c>
      <c r="J30" s="81">
        <v>55.425904317386234</v>
      </c>
    </row>
    <row r="31" spans="1:15" ht="24.95" customHeight="1" x14ac:dyDescent="0.2">
      <c r="A31" s="158">
        <v>87.88</v>
      </c>
      <c r="B31" s="171" t="s">
        <v>162</v>
      </c>
      <c r="C31" s="78">
        <v>5.505332656170645</v>
      </c>
      <c r="D31" s="80">
        <v>542</v>
      </c>
      <c r="E31" s="79">
        <v>616</v>
      </c>
      <c r="F31" s="79">
        <v>636</v>
      </c>
      <c r="G31" s="79">
        <v>1050</v>
      </c>
      <c r="H31" s="105">
        <v>618</v>
      </c>
      <c r="I31" s="80">
        <v>-76</v>
      </c>
      <c r="J31" s="81">
        <v>-12.297734627831716</v>
      </c>
    </row>
    <row r="32" spans="1:15" ht="24.95" customHeight="1" x14ac:dyDescent="0.2">
      <c r="A32" s="158" t="s">
        <v>163</v>
      </c>
      <c r="B32" s="164" t="s">
        <v>164</v>
      </c>
      <c r="C32" s="78">
        <v>5.5662772981208732</v>
      </c>
      <c r="D32" s="80">
        <v>548</v>
      </c>
      <c r="E32" s="79">
        <v>605</v>
      </c>
      <c r="F32" s="79">
        <v>588</v>
      </c>
      <c r="G32" s="79">
        <v>1172</v>
      </c>
      <c r="H32" s="105">
        <v>609</v>
      </c>
      <c r="I32" s="80">
        <v>-61</v>
      </c>
      <c r="J32" s="81">
        <v>-10.016420361247947</v>
      </c>
    </row>
    <row r="33" spans="1:10" ht="24.95" customHeight="1" x14ac:dyDescent="0.2">
      <c r="A33" s="158"/>
      <c r="B33" s="171" t="s">
        <v>165</v>
      </c>
      <c r="C33" s="78">
        <v>9.1416962925342807E-2</v>
      </c>
      <c r="D33" s="80">
        <v>9</v>
      </c>
      <c r="E33" s="79">
        <v>0</v>
      </c>
      <c r="F33" s="79">
        <v>0</v>
      </c>
      <c r="G33" s="79">
        <v>0</v>
      </c>
      <c r="H33" s="105">
        <v>0</v>
      </c>
      <c r="I33" s="80">
        <v>9</v>
      </c>
      <c r="J33" s="81" t="s">
        <v>549</v>
      </c>
    </row>
    <row r="34" spans="1:10" ht="24.95" customHeight="1" x14ac:dyDescent="0.2">
      <c r="A34" s="172" t="s">
        <v>166</v>
      </c>
      <c r="B34" s="173"/>
      <c r="C34" s="236"/>
      <c r="D34" s="80"/>
      <c r="E34" s="79"/>
      <c r="F34" s="79"/>
      <c r="G34" s="79"/>
      <c r="H34" s="105"/>
      <c r="I34" s="102"/>
      <c r="J34" s="103"/>
    </row>
    <row r="35" spans="1:10" ht="24.95" customHeight="1" x14ac:dyDescent="0.2">
      <c r="A35" s="237" t="s">
        <v>126</v>
      </c>
      <c r="B35" s="238" t="s">
        <v>127</v>
      </c>
      <c r="C35" s="78">
        <v>0.90401218892839008</v>
      </c>
      <c r="D35" s="80">
        <v>89</v>
      </c>
      <c r="E35" s="79">
        <v>33</v>
      </c>
      <c r="F35" s="79">
        <v>10</v>
      </c>
      <c r="G35" s="79">
        <v>54</v>
      </c>
      <c r="H35" s="105">
        <v>81</v>
      </c>
      <c r="I35" s="80">
        <v>8</v>
      </c>
      <c r="J35" s="81">
        <v>9.8765432098765427</v>
      </c>
    </row>
    <row r="36" spans="1:10" ht="24.95" customHeight="1" x14ac:dyDescent="0.2">
      <c r="A36" s="239" t="s">
        <v>167</v>
      </c>
      <c r="B36" s="240" t="s">
        <v>168</v>
      </c>
      <c r="C36" s="78">
        <v>6.3585576434738442</v>
      </c>
      <c r="D36" s="80">
        <v>626</v>
      </c>
      <c r="E36" s="79">
        <v>742</v>
      </c>
      <c r="F36" s="79">
        <v>603</v>
      </c>
      <c r="G36" s="79">
        <v>1042</v>
      </c>
      <c r="H36" s="105">
        <v>850</v>
      </c>
      <c r="I36" s="80">
        <v>-224</v>
      </c>
      <c r="J36" s="81">
        <v>-26.352941176470587</v>
      </c>
    </row>
    <row r="37" spans="1:10" ht="24.95" customHeight="1" x14ac:dyDescent="0.2">
      <c r="A37" s="241" t="s">
        <v>169</v>
      </c>
      <c r="B37" s="242" t="s">
        <v>170</v>
      </c>
      <c r="C37" s="90">
        <v>92.646013204672428</v>
      </c>
      <c r="D37" s="108">
        <v>9121</v>
      </c>
      <c r="E37" s="109">
        <v>9463</v>
      </c>
      <c r="F37" s="109">
        <v>9081</v>
      </c>
      <c r="G37" s="109">
        <v>11408</v>
      </c>
      <c r="H37" s="110">
        <v>8800</v>
      </c>
      <c r="I37" s="108">
        <v>321</v>
      </c>
      <c r="J37" s="111">
        <v>3.6477272727272729</v>
      </c>
    </row>
    <row r="38" spans="1:10" s="113" customFormat="1" ht="11.25" customHeight="1" x14ac:dyDescent="0.2">
      <c r="A38" s="287"/>
      <c r="J38" s="114" t="s">
        <v>37</v>
      </c>
    </row>
    <row r="39" spans="1:10" s="113" customFormat="1" ht="12.75" customHeight="1" x14ac:dyDescent="0.15">
      <c r="A39" s="113" t="s">
        <v>116</v>
      </c>
    </row>
    <row r="40" spans="1:10" s="86" customFormat="1" ht="21" customHeight="1" x14ac:dyDescent="0.2">
      <c r="A40" s="382" t="s">
        <v>361</v>
      </c>
      <c r="B40" s="279"/>
      <c r="C40" s="279"/>
      <c r="D40" s="279"/>
      <c r="E40" s="279"/>
      <c r="F40" s="279"/>
      <c r="G40" s="279"/>
      <c r="H40" s="279"/>
      <c r="I40" s="279"/>
      <c r="J40" s="279"/>
    </row>
    <row r="41" spans="1:10" s="86" customFormat="1" ht="30.6" customHeight="1" x14ac:dyDescent="0.2">
      <c r="A41" s="279" t="s">
        <v>362</v>
      </c>
      <c r="B41" s="279"/>
      <c r="C41" s="279"/>
      <c r="D41" s="279"/>
      <c r="E41" s="279"/>
      <c r="F41" s="279"/>
      <c r="G41" s="279"/>
      <c r="H41" s="279"/>
      <c r="I41" s="279"/>
      <c r="J41" s="279"/>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04D31-523F-40D2-96E4-4CE702627D29}">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40</v>
      </c>
    </row>
    <row r="2" spans="1:15" customFormat="1" ht="6.2" customHeight="1" x14ac:dyDescent="0.2">
      <c r="A2" s="35"/>
      <c r="B2" s="36"/>
      <c r="C2" s="36"/>
      <c r="D2" s="36"/>
      <c r="E2" s="36"/>
      <c r="F2" s="36"/>
      <c r="G2" s="36"/>
      <c r="H2" s="36"/>
      <c r="I2" s="36"/>
      <c r="J2" s="36"/>
      <c r="K2" s="36"/>
    </row>
    <row r="3" spans="1:15" s="39" customFormat="1" ht="24.95" customHeight="1" x14ac:dyDescent="0.2">
      <c r="A3" s="37" t="s">
        <v>363</v>
      </c>
      <c r="B3" s="38"/>
      <c r="C3" s="38"/>
      <c r="D3" s="38"/>
      <c r="E3" s="38"/>
      <c r="F3" s="38"/>
      <c r="G3" s="38"/>
      <c r="H3" s="38"/>
      <c r="I3" s="38"/>
      <c r="J3" s="38"/>
      <c r="K3" s="38"/>
    </row>
    <row r="4" spans="1:15" s="39" customFormat="1" ht="12" customHeight="1" x14ac:dyDescent="0.2">
      <c r="A4" s="40" t="s">
        <v>86</v>
      </c>
      <c r="B4" s="40"/>
      <c r="C4" s="40"/>
      <c r="D4" s="40"/>
      <c r="E4" s="40"/>
      <c r="F4" s="40"/>
      <c r="G4" s="40"/>
      <c r="H4" s="40"/>
      <c r="I4" s="40"/>
      <c r="J4" s="40"/>
      <c r="K4" s="40"/>
    </row>
    <row r="5" spans="1:15" s="39" customFormat="1" ht="12" customHeight="1" x14ac:dyDescent="0.2">
      <c r="A5" s="41" t="s">
        <v>336</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24.95" customHeight="1" x14ac:dyDescent="0.2">
      <c r="A7" s="51" t="s">
        <v>334</v>
      </c>
      <c r="B7" s="46"/>
      <c r="C7" s="46"/>
      <c r="D7" s="47" t="s">
        <v>88</v>
      </c>
      <c r="E7" s="383" t="s">
        <v>364</v>
      </c>
      <c r="F7" s="49"/>
      <c r="G7" s="49"/>
      <c r="H7" s="49"/>
      <c r="I7" s="50"/>
      <c r="J7" s="378" t="s">
        <v>360</v>
      </c>
      <c r="K7" s="379"/>
      <c r="L7" s="53"/>
      <c r="M7" s="53"/>
      <c r="N7" s="53"/>
      <c r="O7" s="53"/>
    </row>
    <row r="8" spans="1:15" ht="21.75" customHeight="1" x14ac:dyDescent="0.2">
      <c r="A8" s="54"/>
      <c r="B8" s="55"/>
      <c r="C8" s="55"/>
      <c r="D8" s="56"/>
      <c r="E8" s="57" t="s">
        <v>336</v>
      </c>
      <c r="F8" s="57" t="s">
        <v>338</v>
      </c>
      <c r="G8" s="57" t="s">
        <v>339</v>
      </c>
      <c r="H8" s="57" t="s">
        <v>340</v>
      </c>
      <c r="I8" s="57" t="s">
        <v>341</v>
      </c>
      <c r="J8" s="380"/>
      <c r="K8" s="381"/>
    </row>
    <row r="9" spans="1:15" ht="12" customHeight="1" x14ac:dyDescent="0.2">
      <c r="A9" s="54"/>
      <c r="B9" s="55"/>
      <c r="C9" s="55"/>
      <c r="D9" s="56"/>
      <c r="E9" s="60"/>
      <c r="F9" s="60"/>
      <c r="G9" s="60"/>
      <c r="H9" s="60"/>
      <c r="I9" s="60"/>
      <c r="J9" s="61" t="s">
        <v>96</v>
      </c>
      <c r="K9" s="62" t="s">
        <v>97</v>
      </c>
    </row>
    <row r="10" spans="1:15" ht="12" customHeight="1" x14ac:dyDescent="0.2">
      <c r="A10" s="63"/>
      <c r="B10" s="64"/>
      <c r="C10" s="64"/>
      <c r="D10" s="65"/>
      <c r="E10" s="66">
        <v>1</v>
      </c>
      <c r="F10" s="66">
        <v>2</v>
      </c>
      <c r="G10" s="66">
        <v>3</v>
      </c>
      <c r="H10" s="66">
        <v>4</v>
      </c>
      <c r="I10" s="66">
        <v>5</v>
      </c>
      <c r="J10" s="66">
        <v>6</v>
      </c>
      <c r="K10" s="66">
        <v>7</v>
      </c>
    </row>
    <row r="11" spans="1:15" ht="18" customHeight="1" x14ac:dyDescent="0.2">
      <c r="A11" s="243" t="s">
        <v>98</v>
      </c>
      <c r="B11" s="244"/>
      <c r="C11" s="245"/>
      <c r="D11" s="246">
        <v>100</v>
      </c>
      <c r="E11" s="250">
        <v>9845</v>
      </c>
      <c r="F11" s="295">
        <v>10238</v>
      </c>
      <c r="G11" s="295">
        <v>9694</v>
      </c>
      <c r="H11" s="295">
        <v>12504</v>
      </c>
      <c r="I11" s="249">
        <v>9731</v>
      </c>
      <c r="J11" s="250">
        <v>114</v>
      </c>
      <c r="K11" s="251">
        <v>1.1715137190422362</v>
      </c>
    </row>
    <row r="12" spans="1:15" ht="18" customHeight="1" x14ac:dyDescent="0.2">
      <c r="A12" s="252" t="s">
        <v>224</v>
      </c>
      <c r="B12" s="253"/>
      <c r="C12" s="253"/>
      <c r="D12" s="254"/>
      <c r="E12" s="267"/>
      <c r="F12" s="267"/>
      <c r="G12" s="267"/>
      <c r="H12" s="267"/>
      <c r="I12" s="267"/>
      <c r="J12" s="254"/>
      <c r="K12" s="255"/>
    </row>
    <row r="13" spans="1:15" ht="15.95" customHeight="1" x14ac:dyDescent="0.2">
      <c r="A13" s="256" t="s">
        <v>225</v>
      </c>
      <c r="B13" s="257"/>
      <c r="C13" s="258"/>
      <c r="D13" s="259">
        <v>25.017775520568815</v>
      </c>
      <c r="E13" s="260">
        <v>2463</v>
      </c>
      <c r="F13" s="261">
        <v>2420</v>
      </c>
      <c r="G13" s="261">
        <v>2767</v>
      </c>
      <c r="H13" s="261">
        <v>2783</v>
      </c>
      <c r="I13" s="262">
        <v>2549</v>
      </c>
      <c r="J13" s="260">
        <v>-86</v>
      </c>
      <c r="K13" s="263">
        <v>-3.3738721067085131</v>
      </c>
    </row>
    <row r="14" spans="1:15" ht="15.95" customHeight="1" x14ac:dyDescent="0.2">
      <c r="A14" s="256" t="s">
        <v>226</v>
      </c>
      <c r="B14" s="257"/>
      <c r="C14" s="258"/>
      <c r="D14" s="259">
        <v>45.738953783646522</v>
      </c>
      <c r="E14" s="260">
        <v>4503</v>
      </c>
      <c r="F14" s="261">
        <v>4546</v>
      </c>
      <c r="G14" s="261">
        <v>4157</v>
      </c>
      <c r="H14" s="261">
        <v>6201</v>
      </c>
      <c r="I14" s="262">
        <v>4281</v>
      </c>
      <c r="J14" s="260">
        <v>222</v>
      </c>
      <c r="K14" s="263">
        <v>5.1857042747021724</v>
      </c>
    </row>
    <row r="15" spans="1:15" ht="15.95" customHeight="1" x14ac:dyDescent="0.2">
      <c r="A15" s="256" t="s">
        <v>227</v>
      </c>
      <c r="B15" s="257"/>
      <c r="C15" s="258"/>
      <c r="D15" s="259">
        <v>11.071609954291519</v>
      </c>
      <c r="E15" s="260">
        <v>1090</v>
      </c>
      <c r="F15" s="261">
        <v>1515</v>
      </c>
      <c r="G15" s="261">
        <v>1020</v>
      </c>
      <c r="H15" s="261">
        <v>1436</v>
      </c>
      <c r="I15" s="262">
        <v>1118</v>
      </c>
      <c r="J15" s="260">
        <v>-28</v>
      </c>
      <c r="K15" s="263">
        <v>-2.5044722719141324</v>
      </c>
    </row>
    <row r="16" spans="1:15" ht="15.95" customHeight="1" x14ac:dyDescent="0.2">
      <c r="A16" s="256" t="s">
        <v>228</v>
      </c>
      <c r="B16" s="257"/>
      <c r="C16" s="258"/>
      <c r="D16" s="259">
        <v>18.049771457592687</v>
      </c>
      <c r="E16" s="260">
        <v>1777</v>
      </c>
      <c r="F16" s="261">
        <v>1738</v>
      </c>
      <c r="G16" s="261">
        <v>1732</v>
      </c>
      <c r="H16" s="261">
        <v>2025</v>
      </c>
      <c r="I16" s="262">
        <v>1774</v>
      </c>
      <c r="J16" s="260">
        <v>3</v>
      </c>
      <c r="K16" s="263">
        <v>0.16910935738444194</v>
      </c>
    </row>
    <row r="17" spans="1:11" ht="18" customHeight="1" x14ac:dyDescent="0.2">
      <c r="A17" s="252" t="s">
        <v>235</v>
      </c>
      <c r="B17" s="253"/>
      <c r="C17" s="253"/>
      <c r="D17" s="254"/>
      <c r="E17" s="267"/>
      <c r="F17" s="267"/>
      <c r="G17" s="267"/>
      <c r="H17" s="267"/>
      <c r="I17" s="267"/>
      <c r="J17" s="254"/>
      <c r="K17" s="255"/>
    </row>
    <row r="18" spans="1:11" ht="13.5" customHeight="1" x14ac:dyDescent="0.2">
      <c r="A18" s="256">
        <v>11</v>
      </c>
      <c r="B18" s="257" t="s">
        <v>236</v>
      </c>
      <c r="C18" s="258"/>
      <c r="D18" s="259">
        <v>1.0868461147790758</v>
      </c>
      <c r="E18" s="260">
        <v>107</v>
      </c>
      <c r="F18" s="550">
        <v>56</v>
      </c>
      <c r="G18" s="550">
        <v>35</v>
      </c>
      <c r="H18" s="261">
        <v>129</v>
      </c>
      <c r="I18" s="262">
        <v>100</v>
      </c>
      <c r="J18" s="260">
        <v>7</v>
      </c>
      <c r="K18" s="263">
        <v>7</v>
      </c>
    </row>
    <row r="19" spans="1:11" ht="13.5" customHeight="1" x14ac:dyDescent="0.2">
      <c r="A19" s="256" t="s">
        <v>237</v>
      </c>
      <c r="B19" s="257" t="s">
        <v>238</v>
      </c>
      <c r="C19" s="258"/>
      <c r="D19" s="259">
        <v>1.0665312341289994</v>
      </c>
      <c r="E19" s="260">
        <v>105</v>
      </c>
      <c r="F19" s="550">
        <v>48</v>
      </c>
      <c r="G19" s="550">
        <v>24</v>
      </c>
      <c r="H19" s="550">
        <v>59</v>
      </c>
      <c r="I19" s="552">
        <v>88</v>
      </c>
      <c r="J19" s="260">
        <v>17</v>
      </c>
      <c r="K19" s="263">
        <v>19.318181818181817</v>
      </c>
    </row>
    <row r="20" spans="1:11" ht="13.5" customHeight="1" x14ac:dyDescent="0.2">
      <c r="A20" s="256">
        <v>12</v>
      </c>
      <c r="B20" s="257" t="s">
        <v>239</v>
      </c>
      <c r="C20" s="258"/>
      <c r="D20" s="259">
        <v>0.85322498730319962</v>
      </c>
      <c r="E20" s="551">
        <v>84</v>
      </c>
      <c r="F20" s="550">
        <v>81</v>
      </c>
      <c r="G20" s="550">
        <v>26</v>
      </c>
      <c r="H20" s="550">
        <v>89</v>
      </c>
      <c r="I20" s="552">
        <v>82</v>
      </c>
      <c r="J20" s="260">
        <v>2</v>
      </c>
      <c r="K20" s="263">
        <v>2.4390243902439024</v>
      </c>
    </row>
    <row r="21" spans="1:11" ht="13.5" customHeight="1" x14ac:dyDescent="0.2">
      <c r="A21" s="256">
        <v>21</v>
      </c>
      <c r="B21" s="257" t="s">
        <v>240</v>
      </c>
      <c r="C21" s="258"/>
      <c r="D21" s="259">
        <v>0.22346368715083798</v>
      </c>
      <c r="E21" s="551">
        <v>22</v>
      </c>
      <c r="F21" s="550">
        <v>19</v>
      </c>
      <c r="G21" s="550">
        <v>16</v>
      </c>
      <c r="H21" s="550">
        <v>40</v>
      </c>
      <c r="I21" s="552">
        <v>44</v>
      </c>
      <c r="J21" s="260">
        <v>-22</v>
      </c>
      <c r="K21" s="263">
        <v>-50</v>
      </c>
    </row>
    <row r="22" spans="1:11" ht="13.5" customHeight="1" x14ac:dyDescent="0.2">
      <c r="A22" s="256">
        <v>22</v>
      </c>
      <c r="B22" s="257" t="s">
        <v>241</v>
      </c>
      <c r="C22" s="258"/>
      <c r="D22" s="259">
        <v>0.57897409852717119</v>
      </c>
      <c r="E22" s="551">
        <v>57</v>
      </c>
      <c r="F22" s="550">
        <v>48</v>
      </c>
      <c r="G22" s="550">
        <v>37</v>
      </c>
      <c r="H22" s="550">
        <v>67</v>
      </c>
      <c r="I22" s="552">
        <v>52</v>
      </c>
      <c r="J22" s="260">
        <v>5</v>
      </c>
      <c r="K22" s="263">
        <v>9.615384615384615</v>
      </c>
    </row>
    <row r="23" spans="1:11" ht="13.5" customHeight="1" x14ac:dyDescent="0.2">
      <c r="A23" s="256">
        <v>23</v>
      </c>
      <c r="B23" s="257" t="s">
        <v>242</v>
      </c>
      <c r="C23" s="258"/>
      <c r="D23" s="259">
        <v>0.61960385982732347</v>
      </c>
      <c r="E23" s="551">
        <v>61</v>
      </c>
      <c r="F23" s="550">
        <v>35</v>
      </c>
      <c r="G23" s="550">
        <v>32</v>
      </c>
      <c r="H23" s="550">
        <v>57</v>
      </c>
      <c r="I23" s="552">
        <v>51</v>
      </c>
      <c r="J23" s="260">
        <v>10</v>
      </c>
      <c r="K23" s="263">
        <v>19.607843137254903</v>
      </c>
    </row>
    <row r="24" spans="1:11" ht="13.5" customHeight="1" x14ac:dyDescent="0.2">
      <c r="A24" s="256">
        <v>24</v>
      </c>
      <c r="B24" s="257" t="s">
        <v>243</v>
      </c>
      <c r="C24" s="258"/>
      <c r="D24" s="259">
        <v>1.7369222955815136</v>
      </c>
      <c r="E24" s="260">
        <v>171</v>
      </c>
      <c r="F24" s="261">
        <v>156</v>
      </c>
      <c r="G24" s="550">
        <v>95</v>
      </c>
      <c r="H24" s="261">
        <v>158</v>
      </c>
      <c r="I24" s="262">
        <v>140</v>
      </c>
      <c r="J24" s="260">
        <v>31</v>
      </c>
      <c r="K24" s="263">
        <v>22.142857142857142</v>
      </c>
    </row>
    <row r="25" spans="1:11" ht="13.5" customHeight="1" x14ac:dyDescent="0.2">
      <c r="A25" s="256">
        <v>25</v>
      </c>
      <c r="B25" s="257" t="s">
        <v>244</v>
      </c>
      <c r="C25" s="258"/>
      <c r="D25" s="259">
        <v>1.6658202133062467</v>
      </c>
      <c r="E25" s="260">
        <v>164</v>
      </c>
      <c r="F25" s="261">
        <v>230</v>
      </c>
      <c r="G25" s="261">
        <v>124</v>
      </c>
      <c r="H25" s="261">
        <v>245</v>
      </c>
      <c r="I25" s="262">
        <v>157</v>
      </c>
      <c r="J25" s="260">
        <v>7</v>
      </c>
      <c r="K25" s="263">
        <v>4.4585987261146496</v>
      </c>
    </row>
    <row r="26" spans="1:11" ht="13.5" customHeight="1" x14ac:dyDescent="0.2">
      <c r="A26" s="256">
        <v>26</v>
      </c>
      <c r="B26" s="257" t="s">
        <v>245</v>
      </c>
      <c r="C26" s="258"/>
      <c r="D26" s="259">
        <v>1.6861350939563231</v>
      </c>
      <c r="E26" s="260">
        <v>166</v>
      </c>
      <c r="F26" s="261">
        <v>211</v>
      </c>
      <c r="G26" s="261">
        <v>106</v>
      </c>
      <c r="H26" s="261">
        <v>264</v>
      </c>
      <c r="I26" s="262">
        <v>139</v>
      </c>
      <c r="J26" s="260">
        <v>27</v>
      </c>
      <c r="K26" s="263">
        <v>19.424460431654676</v>
      </c>
    </row>
    <row r="27" spans="1:11" ht="13.5" customHeight="1" x14ac:dyDescent="0.2">
      <c r="A27" s="256">
        <v>27</v>
      </c>
      <c r="B27" s="257" t="s">
        <v>246</v>
      </c>
      <c r="C27" s="258"/>
      <c r="D27" s="259">
        <v>1.0259014728288471</v>
      </c>
      <c r="E27" s="260">
        <v>101</v>
      </c>
      <c r="F27" s="261">
        <v>159</v>
      </c>
      <c r="G27" s="550">
        <v>79</v>
      </c>
      <c r="H27" s="261">
        <v>101</v>
      </c>
      <c r="I27" s="262">
        <v>113</v>
      </c>
      <c r="J27" s="260">
        <v>-12</v>
      </c>
      <c r="K27" s="263">
        <v>-10.619469026548673</v>
      </c>
    </row>
    <row r="28" spans="1:11" ht="13.5" customHeight="1" x14ac:dyDescent="0.2">
      <c r="A28" s="256">
        <v>28</v>
      </c>
      <c r="B28" s="257" t="s">
        <v>247</v>
      </c>
      <c r="C28" s="258"/>
      <c r="D28" s="259">
        <v>0</v>
      </c>
      <c r="E28" s="260">
        <v>0</v>
      </c>
      <c r="F28" s="550">
        <v>5</v>
      </c>
      <c r="G28" s="550">
        <v>8</v>
      </c>
      <c r="H28" s="550">
        <v>11</v>
      </c>
      <c r="I28" s="552">
        <v>5</v>
      </c>
      <c r="J28" s="260">
        <v>-5</v>
      </c>
      <c r="K28" s="263">
        <v>-100</v>
      </c>
    </row>
    <row r="29" spans="1:11" ht="13.5" customHeight="1" x14ac:dyDescent="0.2">
      <c r="A29" s="256">
        <v>29</v>
      </c>
      <c r="B29" s="257" t="s">
        <v>248</v>
      </c>
      <c r="C29" s="258"/>
      <c r="D29" s="259">
        <v>2.9253428136109698</v>
      </c>
      <c r="E29" s="260">
        <v>288</v>
      </c>
      <c r="F29" s="261">
        <v>291</v>
      </c>
      <c r="G29" s="261">
        <v>255</v>
      </c>
      <c r="H29" s="261">
        <v>275</v>
      </c>
      <c r="I29" s="262">
        <v>303</v>
      </c>
      <c r="J29" s="260">
        <v>-15</v>
      </c>
      <c r="K29" s="263">
        <v>-4.9504950495049505</v>
      </c>
    </row>
    <row r="30" spans="1:11" ht="13.5" customHeight="1" x14ac:dyDescent="0.2">
      <c r="A30" s="256" t="s">
        <v>249</v>
      </c>
      <c r="B30" s="257" t="s">
        <v>250</v>
      </c>
      <c r="C30" s="258"/>
      <c r="D30" s="259" t="s">
        <v>548</v>
      </c>
      <c r="E30" s="260" t="s">
        <v>548</v>
      </c>
      <c r="F30" s="261" t="s">
        <v>548</v>
      </c>
      <c r="G30" s="261" t="s">
        <v>548</v>
      </c>
      <c r="H30" s="261" t="s">
        <v>548</v>
      </c>
      <c r="I30" s="552">
        <v>45</v>
      </c>
      <c r="J30" s="260" t="s">
        <v>548</v>
      </c>
      <c r="K30" s="263" t="s">
        <v>548</v>
      </c>
    </row>
    <row r="31" spans="1:11" ht="13.5" customHeight="1" x14ac:dyDescent="0.2">
      <c r="A31" s="256" t="s">
        <v>251</v>
      </c>
      <c r="B31" s="257" t="s">
        <v>252</v>
      </c>
      <c r="C31" s="258"/>
      <c r="D31" s="259">
        <v>2.5799898425596748</v>
      </c>
      <c r="E31" s="260">
        <v>254</v>
      </c>
      <c r="F31" s="261">
        <v>244</v>
      </c>
      <c r="G31" s="261">
        <v>215</v>
      </c>
      <c r="H31" s="261">
        <v>243</v>
      </c>
      <c r="I31" s="262">
        <v>251</v>
      </c>
      <c r="J31" s="260">
        <v>3</v>
      </c>
      <c r="K31" s="263">
        <v>1.1952191235059761</v>
      </c>
    </row>
    <row r="32" spans="1:11" ht="13.5" customHeight="1" x14ac:dyDescent="0.2">
      <c r="A32" s="256">
        <v>31</v>
      </c>
      <c r="B32" s="257" t="s">
        <v>253</v>
      </c>
      <c r="C32" s="258"/>
      <c r="D32" s="259">
        <v>0.49771457592686641</v>
      </c>
      <c r="E32" s="551">
        <v>49</v>
      </c>
      <c r="F32" s="550">
        <v>42</v>
      </c>
      <c r="G32" s="550">
        <v>56</v>
      </c>
      <c r="H32" s="550">
        <v>59</v>
      </c>
      <c r="I32" s="552">
        <v>71</v>
      </c>
      <c r="J32" s="260">
        <v>-22</v>
      </c>
      <c r="K32" s="263">
        <v>-30.985915492957748</v>
      </c>
    </row>
    <row r="33" spans="1:11" ht="13.5" customHeight="1" x14ac:dyDescent="0.2">
      <c r="A33" s="256">
        <v>32</v>
      </c>
      <c r="B33" s="257" t="s">
        <v>254</v>
      </c>
      <c r="C33" s="258"/>
      <c r="D33" s="259">
        <v>1.015744032503809</v>
      </c>
      <c r="E33" s="260">
        <v>100</v>
      </c>
      <c r="F33" s="550">
        <v>73</v>
      </c>
      <c r="G33" s="550">
        <v>54</v>
      </c>
      <c r="H33" s="261">
        <v>133</v>
      </c>
      <c r="I33" s="262">
        <v>125</v>
      </c>
      <c r="J33" s="260">
        <v>-25</v>
      </c>
      <c r="K33" s="263">
        <v>-20</v>
      </c>
    </row>
    <row r="34" spans="1:11" ht="13.5" customHeight="1" x14ac:dyDescent="0.2">
      <c r="A34" s="256">
        <v>33</v>
      </c>
      <c r="B34" s="257" t="s">
        <v>255</v>
      </c>
      <c r="C34" s="258"/>
      <c r="D34" s="259">
        <v>0.45708481462671408</v>
      </c>
      <c r="E34" s="551">
        <v>45</v>
      </c>
      <c r="F34" s="550">
        <v>75</v>
      </c>
      <c r="G34" s="550">
        <v>55</v>
      </c>
      <c r="H34" s="550">
        <v>98</v>
      </c>
      <c r="I34" s="552">
        <v>71</v>
      </c>
      <c r="J34" s="260">
        <v>-26</v>
      </c>
      <c r="K34" s="263">
        <v>-36.619718309859152</v>
      </c>
    </row>
    <row r="35" spans="1:11" ht="13.5" customHeight="1" x14ac:dyDescent="0.2">
      <c r="A35" s="256">
        <v>34</v>
      </c>
      <c r="B35" s="257" t="s">
        <v>256</v>
      </c>
      <c r="C35" s="258"/>
      <c r="D35" s="259">
        <v>1.9908583037074656</v>
      </c>
      <c r="E35" s="260">
        <v>196</v>
      </c>
      <c r="F35" s="261">
        <v>183</v>
      </c>
      <c r="G35" s="261">
        <v>115</v>
      </c>
      <c r="H35" s="261">
        <v>201</v>
      </c>
      <c r="I35" s="262">
        <v>141</v>
      </c>
      <c r="J35" s="260">
        <v>55</v>
      </c>
      <c r="K35" s="263">
        <v>39.00709219858156</v>
      </c>
    </row>
    <row r="36" spans="1:11" ht="13.5" customHeight="1" x14ac:dyDescent="0.2">
      <c r="A36" s="256">
        <v>41</v>
      </c>
      <c r="B36" s="257" t="s">
        <v>257</v>
      </c>
      <c r="C36" s="258"/>
      <c r="D36" s="259">
        <v>1.9299136617572372</v>
      </c>
      <c r="E36" s="260">
        <v>190</v>
      </c>
      <c r="F36" s="261">
        <v>191</v>
      </c>
      <c r="G36" s="261">
        <v>149</v>
      </c>
      <c r="H36" s="261">
        <v>215</v>
      </c>
      <c r="I36" s="262">
        <v>171</v>
      </c>
      <c r="J36" s="260">
        <v>19</v>
      </c>
      <c r="K36" s="263">
        <v>11.111111111111111</v>
      </c>
    </row>
    <row r="37" spans="1:11" ht="13.5" customHeight="1" x14ac:dyDescent="0.2">
      <c r="A37" s="256">
        <v>42</v>
      </c>
      <c r="B37" s="257" t="s">
        <v>258</v>
      </c>
      <c r="C37" s="258"/>
      <c r="D37" s="259">
        <v>0.13204672422549518</v>
      </c>
      <c r="E37" s="551">
        <v>13</v>
      </c>
      <c r="F37" s="550">
        <v>15</v>
      </c>
      <c r="G37" s="550">
        <v>14</v>
      </c>
      <c r="H37" s="550">
        <v>15</v>
      </c>
      <c r="I37" s="552">
        <v>13</v>
      </c>
      <c r="J37" s="260">
        <v>0</v>
      </c>
      <c r="K37" s="263">
        <v>0</v>
      </c>
    </row>
    <row r="38" spans="1:11" ht="13.5" customHeight="1" x14ac:dyDescent="0.2">
      <c r="A38" s="256">
        <v>43</v>
      </c>
      <c r="B38" s="257" t="s">
        <v>259</v>
      </c>
      <c r="C38" s="258"/>
      <c r="D38" s="259">
        <v>2.7729812087353989</v>
      </c>
      <c r="E38" s="260">
        <v>273</v>
      </c>
      <c r="F38" s="261">
        <v>285</v>
      </c>
      <c r="G38" s="261">
        <v>189</v>
      </c>
      <c r="H38" s="261">
        <v>296</v>
      </c>
      <c r="I38" s="262">
        <v>253</v>
      </c>
      <c r="J38" s="260">
        <v>20</v>
      </c>
      <c r="K38" s="263">
        <v>7.9051383399209483</v>
      </c>
    </row>
    <row r="39" spans="1:11" ht="13.5" customHeight="1" x14ac:dyDescent="0.2">
      <c r="A39" s="256">
        <v>51</v>
      </c>
      <c r="B39" s="257" t="s">
        <v>260</v>
      </c>
      <c r="C39" s="258"/>
      <c r="D39" s="259">
        <v>7.9126460132046725</v>
      </c>
      <c r="E39" s="260">
        <v>779</v>
      </c>
      <c r="F39" s="261">
        <v>749</v>
      </c>
      <c r="G39" s="261">
        <v>1110</v>
      </c>
      <c r="H39" s="261">
        <v>908</v>
      </c>
      <c r="I39" s="262">
        <v>773</v>
      </c>
      <c r="J39" s="260">
        <v>6</v>
      </c>
      <c r="K39" s="263">
        <v>0.77619663648124193</v>
      </c>
    </row>
    <row r="40" spans="1:11" ht="13.5" customHeight="1" x14ac:dyDescent="0.2">
      <c r="A40" s="256" t="s">
        <v>261</v>
      </c>
      <c r="B40" s="257" t="s">
        <v>262</v>
      </c>
      <c r="C40" s="258"/>
      <c r="D40" s="259">
        <v>7.2727272727272725</v>
      </c>
      <c r="E40" s="260">
        <v>716</v>
      </c>
      <c r="F40" s="261">
        <v>665</v>
      </c>
      <c r="G40" s="261">
        <v>1078</v>
      </c>
      <c r="H40" s="261">
        <v>844</v>
      </c>
      <c r="I40" s="262">
        <v>686</v>
      </c>
      <c r="J40" s="260">
        <v>30</v>
      </c>
      <c r="K40" s="263">
        <v>4.3731778425655978</v>
      </c>
    </row>
    <row r="41" spans="1:11" ht="13.5" customHeight="1" x14ac:dyDescent="0.2">
      <c r="A41" s="256"/>
      <c r="B41" s="257" t="s">
        <v>263</v>
      </c>
      <c r="C41" s="258"/>
      <c r="D41" s="259">
        <v>7.1000507872016252</v>
      </c>
      <c r="E41" s="260">
        <v>699</v>
      </c>
      <c r="F41" s="261">
        <v>618</v>
      </c>
      <c r="G41" s="261">
        <v>1017</v>
      </c>
      <c r="H41" s="261">
        <v>800</v>
      </c>
      <c r="I41" s="262">
        <v>666</v>
      </c>
      <c r="J41" s="260">
        <v>33</v>
      </c>
      <c r="K41" s="263">
        <v>4.954954954954955</v>
      </c>
    </row>
    <row r="42" spans="1:11" ht="13.5" customHeight="1" x14ac:dyDescent="0.2">
      <c r="A42" s="256">
        <v>52</v>
      </c>
      <c r="B42" s="257" t="s">
        <v>264</v>
      </c>
      <c r="C42" s="258"/>
      <c r="D42" s="259">
        <v>4.6114779075672931</v>
      </c>
      <c r="E42" s="260">
        <v>454</v>
      </c>
      <c r="F42" s="261">
        <v>606</v>
      </c>
      <c r="G42" s="261">
        <v>467</v>
      </c>
      <c r="H42" s="261">
        <v>467</v>
      </c>
      <c r="I42" s="262">
        <v>355</v>
      </c>
      <c r="J42" s="260">
        <v>99</v>
      </c>
      <c r="K42" s="263">
        <v>27.887323943661972</v>
      </c>
    </row>
    <row r="43" spans="1:11" ht="13.5" customHeight="1" x14ac:dyDescent="0.2">
      <c r="A43" s="256" t="s">
        <v>265</v>
      </c>
      <c r="B43" s="257" t="s">
        <v>266</v>
      </c>
      <c r="C43" s="258"/>
      <c r="D43" s="259">
        <v>3.280853224987303</v>
      </c>
      <c r="E43" s="260">
        <v>323</v>
      </c>
      <c r="F43" s="261">
        <v>340</v>
      </c>
      <c r="G43" s="261">
        <v>331</v>
      </c>
      <c r="H43" s="261">
        <v>321</v>
      </c>
      <c r="I43" s="262">
        <v>216</v>
      </c>
      <c r="J43" s="260">
        <v>107</v>
      </c>
      <c r="K43" s="263">
        <v>49.537037037037038</v>
      </c>
    </row>
    <row r="44" spans="1:11" ht="13.5" customHeight="1" x14ac:dyDescent="0.2">
      <c r="A44" s="256">
        <v>53</v>
      </c>
      <c r="B44" s="257" t="s">
        <v>267</v>
      </c>
      <c r="C44" s="258"/>
      <c r="D44" s="259">
        <v>0.98527171152869475</v>
      </c>
      <c r="E44" s="551">
        <v>97</v>
      </c>
      <c r="F44" s="261">
        <v>140</v>
      </c>
      <c r="G44" s="261">
        <v>107</v>
      </c>
      <c r="H44" s="261">
        <v>112</v>
      </c>
      <c r="I44" s="262">
        <v>103</v>
      </c>
      <c r="J44" s="260">
        <v>-6</v>
      </c>
      <c r="K44" s="263">
        <v>-5.825242718446602</v>
      </c>
    </row>
    <row r="45" spans="1:11" ht="13.5" customHeight="1" x14ac:dyDescent="0.2">
      <c r="A45" s="256" t="s">
        <v>268</v>
      </c>
      <c r="B45" s="257" t="s">
        <v>269</v>
      </c>
      <c r="C45" s="258"/>
      <c r="D45" s="259">
        <v>0.91416962925342815</v>
      </c>
      <c r="E45" s="551">
        <v>90</v>
      </c>
      <c r="F45" s="261">
        <v>136</v>
      </c>
      <c r="G45" s="261">
        <v>105</v>
      </c>
      <c r="H45" s="261">
        <v>108</v>
      </c>
      <c r="I45" s="552">
        <v>97</v>
      </c>
      <c r="J45" s="260">
        <v>-7</v>
      </c>
      <c r="K45" s="263">
        <v>-7.2164948453608249</v>
      </c>
    </row>
    <row r="46" spans="1:11" ht="13.5" customHeight="1" x14ac:dyDescent="0.2">
      <c r="A46" s="256">
        <v>54</v>
      </c>
      <c r="B46" s="257" t="s">
        <v>270</v>
      </c>
      <c r="C46" s="258"/>
      <c r="D46" s="259">
        <v>5.4443880142204168</v>
      </c>
      <c r="E46" s="260">
        <v>536</v>
      </c>
      <c r="F46" s="261">
        <v>399</v>
      </c>
      <c r="G46" s="261">
        <v>522</v>
      </c>
      <c r="H46" s="261">
        <v>425</v>
      </c>
      <c r="I46" s="262">
        <v>341</v>
      </c>
      <c r="J46" s="260">
        <v>195</v>
      </c>
      <c r="K46" s="263">
        <v>57.184750733137832</v>
      </c>
    </row>
    <row r="47" spans="1:11" ht="13.5" customHeight="1" x14ac:dyDescent="0.2">
      <c r="A47" s="256">
        <v>61</v>
      </c>
      <c r="B47" s="257" t="s">
        <v>271</v>
      </c>
      <c r="C47" s="258"/>
      <c r="D47" s="259">
        <v>2.5088877602844084</v>
      </c>
      <c r="E47" s="260">
        <v>247</v>
      </c>
      <c r="F47" s="261">
        <v>264</v>
      </c>
      <c r="G47" s="261">
        <v>176</v>
      </c>
      <c r="H47" s="261">
        <v>262</v>
      </c>
      <c r="I47" s="262">
        <v>243</v>
      </c>
      <c r="J47" s="260">
        <v>4</v>
      </c>
      <c r="K47" s="263">
        <v>1.6460905349794239</v>
      </c>
    </row>
    <row r="48" spans="1:11" ht="13.5" customHeight="1" x14ac:dyDescent="0.2">
      <c r="A48" s="256">
        <v>62</v>
      </c>
      <c r="B48" s="257" t="s">
        <v>272</v>
      </c>
      <c r="C48" s="258"/>
      <c r="D48" s="259">
        <v>6.1757237176231587</v>
      </c>
      <c r="E48" s="260">
        <v>608</v>
      </c>
      <c r="F48" s="261">
        <v>630</v>
      </c>
      <c r="G48" s="261">
        <v>884</v>
      </c>
      <c r="H48" s="261">
        <v>1060</v>
      </c>
      <c r="I48" s="262">
        <v>882</v>
      </c>
      <c r="J48" s="260">
        <v>-274</v>
      </c>
      <c r="K48" s="263">
        <v>-31.065759637188208</v>
      </c>
    </row>
    <row r="49" spans="1:11" ht="13.5" customHeight="1" x14ac:dyDescent="0.2">
      <c r="A49" s="256">
        <v>63</v>
      </c>
      <c r="B49" s="257" t="s">
        <v>273</v>
      </c>
      <c r="C49" s="258"/>
      <c r="D49" s="259">
        <v>7.0797359065515488</v>
      </c>
      <c r="E49" s="260">
        <v>697</v>
      </c>
      <c r="F49" s="261">
        <v>550</v>
      </c>
      <c r="G49" s="261">
        <v>580</v>
      </c>
      <c r="H49" s="261">
        <v>637</v>
      </c>
      <c r="I49" s="262">
        <v>625</v>
      </c>
      <c r="J49" s="260">
        <v>72</v>
      </c>
      <c r="K49" s="263">
        <v>11.52</v>
      </c>
    </row>
    <row r="50" spans="1:11" ht="13.5" customHeight="1" x14ac:dyDescent="0.2">
      <c r="A50" s="256" t="s">
        <v>274</v>
      </c>
      <c r="B50" s="257" t="s">
        <v>275</v>
      </c>
      <c r="C50" s="258"/>
      <c r="D50" s="259">
        <v>0.68054850177755211</v>
      </c>
      <c r="E50" s="551">
        <v>67</v>
      </c>
      <c r="F50" s="550">
        <v>86</v>
      </c>
      <c r="G50" s="550">
        <v>66</v>
      </c>
      <c r="H50" s="550">
        <v>89</v>
      </c>
      <c r="I50" s="552">
        <v>55</v>
      </c>
      <c r="J50" s="260">
        <v>12</v>
      </c>
      <c r="K50" s="263">
        <v>21.818181818181817</v>
      </c>
    </row>
    <row r="51" spans="1:11" ht="13.5" customHeight="1" x14ac:dyDescent="0.2">
      <c r="A51" s="256" t="s">
        <v>276</v>
      </c>
      <c r="B51" s="257" t="s">
        <v>277</v>
      </c>
      <c r="C51" s="258"/>
      <c r="D51" s="259">
        <v>5.7287963433214832</v>
      </c>
      <c r="E51" s="260">
        <v>564</v>
      </c>
      <c r="F51" s="261">
        <v>419</v>
      </c>
      <c r="G51" s="261">
        <v>452</v>
      </c>
      <c r="H51" s="261">
        <v>474</v>
      </c>
      <c r="I51" s="262">
        <v>495</v>
      </c>
      <c r="J51" s="260">
        <v>69</v>
      </c>
      <c r="K51" s="263">
        <v>13.939393939393939</v>
      </c>
    </row>
    <row r="52" spans="1:11" ht="13.5" customHeight="1" x14ac:dyDescent="0.2">
      <c r="A52" s="256">
        <v>71</v>
      </c>
      <c r="B52" s="257" t="s">
        <v>278</v>
      </c>
      <c r="C52" s="258"/>
      <c r="D52" s="259">
        <v>8.471305231081768</v>
      </c>
      <c r="E52" s="260">
        <v>834</v>
      </c>
      <c r="F52" s="261">
        <v>981</v>
      </c>
      <c r="G52" s="261">
        <v>807</v>
      </c>
      <c r="H52" s="261">
        <v>1143</v>
      </c>
      <c r="I52" s="262">
        <v>926</v>
      </c>
      <c r="J52" s="260">
        <v>-92</v>
      </c>
      <c r="K52" s="263">
        <v>-9.9352051835853139</v>
      </c>
    </row>
    <row r="53" spans="1:11" ht="13.5" customHeight="1" x14ac:dyDescent="0.2">
      <c r="A53" s="256" t="s">
        <v>279</v>
      </c>
      <c r="B53" s="257" t="s">
        <v>280</v>
      </c>
      <c r="C53" s="258"/>
      <c r="D53" s="259">
        <v>1.8892839004570847</v>
      </c>
      <c r="E53" s="260">
        <v>186</v>
      </c>
      <c r="F53" s="261">
        <v>242</v>
      </c>
      <c r="G53" s="261">
        <v>203</v>
      </c>
      <c r="H53" s="261">
        <v>300</v>
      </c>
      <c r="I53" s="262">
        <v>217</v>
      </c>
      <c r="J53" s="260">
        <v>-31</v>
      </c>
      <c r="K53" s="263">
        <v>-14.285714285714286</v>
      </c>
    </row>
    <row r="54" spans="1:11" ht="13.5" customHeight="1" x14ac:dyDescent="0.2">
      <c r="A54" s="256" t="s">
        <v>281</v>
      </c>
      <c r="B54" s="257" t="s">
        <v>282</v>
      </c>
      <c r="C54" s="258"/>
      <c r="D54" s="259">
        <v>5.4240731335703405</v>
      </c>
      <c r="E54" s="260">
        <v>534</v>
      </c>
      <c r="F54" s="261">
        <v>561</v>
      </c>
      <c r="G54" s="261">
        <v>504</v>
      </c>
      <c r="H54" s="261">
        <v>712</v>
      </c>
      <c r="I54" s="262">
        <v>571</v>
      </c>
      <c r="J54" s="260">
        <v>-37</v>
      </c>
      <c r="K54" s="263">
        <v>-6.4798598949211907</v>
      </c>
    </row>
    <row r="55" spans="1:11" ht="13.5" customHeight="1" x14ac:dyDescent="0.2">
      <c r="A55" s="256">
        <v>72</v>
      </c>
      <c r="B55" s="257" t="s">
        <v>283</v>
      </c>
      <c r="C55" s="258"/>
      <c r="D55" s="259">
        <v>2.3768410360589129</v>
      </c>
      <c r="E55" s="260">
        <v>234</v>
      </c>
      <c r="F55" s="261">
        <v>279</v>
      </c>
      <c r="G55" s="261">
        <v>240</v>
      </c>
      <c r="H55" s="261">
        <v>393</v>
      </c>
      <c r="I55" s="262">
        <v>246</v>
      </c>
      <c r="J55" s="260">
        <v>-12</v>
      </c>
      <c r="K55" s="263">
        <v>-4.8780487804878048</v>
      </c>
    </row>
    <row r="56" spans="1:11" ht="13.5" customHeight="1" x14ac:dyDescent="0.2">
      <c r="A56" s="256" t="s">
        <v>284</v>
      </c>
      <c r="B56" s="257" t="s">
        <v>285</v>
      </c>
      <c r="C56" s="258"/>
      <c r="D56" s="259">
        <v>1.0970035551041137</v>
      </c>
      <c r="E56" s="260">
        <v>108</v>
      </c>
      <c r="F56" s="261">
        <v>146</v>
      </c>
      <c r="G56" s="261">
        <v>121</v>
      </c>
      <c r="H56" s="261">
        <v>213</v>
      </c>
      <c r="I56" s="262">
        <v>114</v>
      </c>
      <c r="J56" s="260">
        <v>-6</v>
      </c>
      <c r="K56" s="263">
        <v>-5.2631578947368425</v>
      </c>
    </row>
    <row r="57" spans="1:11" ht="13.5" customHeight="1" x14ac:dyDescent="0.2">
      <c r="A57" s="256" t="s">
        <v>286</v>
      </c>
      <c r="B57" s="257" t="s">
        <v>287</v>
      </c>
      <c r="C57" s="258"/>
      <c r="D57" s="259">
        <v>1.0868461147790758</v>
      </c>
      <c r="E57" s="260">
        <v>107</v>
      </c>
      <c r="F57" s="261">
        <v>112</v>
      </c>
      <c r="G57" s="550">
        <v>91</v>
      </c>
      <c r="H57" s="261">
        <v>122</v>
      </c>
      <c r="I57" s="552">
        <v>91</v>
      </c>
      <c r="J57" s="260">
        <v>16</v>
      </c>
      <c r="K57" s="263">
        <v>17.582417582417584</v>
      </c>
    </row>
    <row r="58" spans="1:11" ht="13.5" customHeight="1" x14ac:dyDescent="0.2">
      <c r="A58" s="256">
        <v>73</v>
      </c>
      <c r="B58" s="257" t="s">
        <v>288</v>
      </c>
      <c r="C58" s="258"/>
      <c r="D58" s="259">
        <v>4.073133570340274</v>
      </c>
      <c r="E58" s="260">
        <v>401</v>
      </c>
      <c r="F58" s="261">
        <v>403</v>
      </c>
      <c r="G58" s="261">
        <v>329</v>
      </c>
      <c r="H58" s="261">
        <v>418</v>
      </c>
      <c r="I58" s="262">
        <v>396</v>
      </c>
      <c r="J58" s="260">
        <v>5</v>
      </c>
      <c r="K58" s="263">
        <v>1.2626262626262625</v>
      </c>
    </row>
    <row r="59" spans="1:11" ht="13.5" customHeight="1" x14ac:dyDescent="0.2">
      <c r="A59" s="256" t="s">
        <v>289</v>
      </c>
      <c r="B59" s="257" t="s">
        <v>290</v>
      </c>
      <c r="C59" s="258"/>
      <c r="D59" s="259">
        <v>3.1691213814118844</v>
      </c>
      <c r="E59" s="260">
        <v>312</v>
      </c>
      <c r="F59" s="261">
        <v>360</v>
      </c>
      <c r="G59" s="261">
        <v>259</v>
      </c>
      <c r="H59" s="261">
        <v>358</v>
      </c>
      <c r="I59" s="262">
        <v>300</v>
      </c>
      <c r="J59" s="260">
        <v>12</v>
      </c>
      <c r="K59" s="263">
        <v>4</v>
      </c>
    </row>
    <row r="60" spans="1:11" ht="13.5" customHeight="1" x14ac:dyDescent="0.2">
      <c r="A60" s="256">
        <v>81</v>
      </c>
      <c r="B60" s="257" t="s">
        <v>291</v>
      </c>
      <c r="C60" s="258"/>
      <c r="D60" s="259">
        <v>11.894362620619605</v>
      </c>
      <c r="E60" s="260">
        <v>1171</v>
      </c>
      <c r="F60" s="261">
        <v>889</v>
      </c>
      <c r="G60" s="261">
        <v>1016</v>
      </c>
      <c r="H60" s="261">
        <v>1122</v>
      </c>
      <c r="I60" s="262">
        <v>865</v>
      </c>
      <c r="J60" s="260">
        <v>306</v>
      </c>
      <c r="K60" s="263">
        <v>35.375722543352602</v>
      </c>
    </row>
    <row r="61" spans="1:11" ht="13.5" customHeight="1" x14ac:dyDescent="0.2">
      <c r="A61" s="256" t="s">
        <v>292</v>
      </c>
      <c r="B61" s="257" t="s">
        <v>293</v>
      </c>
      <c r="C61" s="258"/>
      <c r="D61" s="259">
        <v>2.4987303199593702</v>
      </c>
      <c r="E61" s="260">
        <v>246</v>
      </c>
      <c r="F61" s="261">
        <v>247</v>
      </c>
      <c r="G61" s="261">
        <v>124</v>
      </c>
      <c r="H61" s="261">
        <v>321</v>
      </c>
      <c r="I61" s="262">
        <v>191</v>
      </c>
      <c r="J61" s="260">
        <v>55</v>
      </c>
      <c r="K61" s="263">
        <v>28.795811518324609</v>
      </c>
    </row>
    <row r="62" spans="1:11" ht="13.5" customHeight="1" x14ac:dyDescent="0.2">
      <c r="A62" s="256" t="s">
        <v>294</v>
      </c>
      <c r="B62" s="257" t="s">
        <v>365</v>
      </c>
      <c r="C62" s="258"/>
      <c r="D62" s="259">
        <v>3.9207719654647031</v>
      </c>
      <c r="E62" s="260">
        <v>386</v>
      </c>
      <c r="F62" s="261">
        <v>284</v>
      </c>
      <c r="G62" s="261">
        <v>472</v>
      </c>
      <c r="H62" s="261">
        <v>482</v>
      </c>
      <c r="I62" s="262">
        <v>390</v>
      </c>
      <c r="J62" s="260">
        <v>-4</v>
      </c>
      <c r="K62" s="263">
        <v>-1.0256410256410255</v>
      </c>
    </row>
    <row r="63" spans="1:11" ht="13.5" customHeight="1" x14ac:dyDescent="0.2">
      <c r="A63" s="256" t="s">
        <v>296</v>
      </c>
      <c r="B63" s="257" t="s">
        <v>297</v>
      </c>
      <c r="C63" s="258"/>
      <c r="D63" s="259">
        <v>1.6048755713560183</v>
      </c>
      <c r="E63" s="260">
        <v>158</v>
      </c>
      <c r="F63" s="261">
        <v>183</v>
      </c>
      <c r="G63" s="261">
        <v>148</v>
      </c>
      <c r="H63" s="261">
        <v>125</v>
      </c>
      <c r="I63" s="262">
        <v>141</v>
      </c>
      <c r="J63" s="260">
        <v>17</v>
      </c>
      <c r="K63" s="263">
        <v>12.056737588652481</v>
      </c>
    </row>
    <row r="64" spans="1:11" ht="13.5" customHeight="1" x14ac:dyDescent="0.2">
      <c r="A64" s="256" t="s">
        <v>298</v>
      </c>
      <c r="B64" s="257" t="s">
        <v>299</v>
      </c>
      <c r="C64" s="258"/>
      <c r="D64" s="259">
        <v>0.7516505840528187</v>
      </c>
      <c r="E64" s="551">
        <v>74</v>
      </c>
      <c r="F64" s="550">
        <v>52</v>
      </c>
      <c r="G64" s="261">
        <v>114</v>
      </c>
      <c r="H64" s="550">
        <v>64</v>
      </c>
      <c r="I64" s="552">
        <v>34</v>
      </c>
      <c r="J64" s="260">
        <v>40</v>
      </c>
      <c r="K64" s="263">
        <v>117.64705882352941</v>
      </c>
    </row>
    <row r="65" spans="1:11" ht="13.5" customHeight="1" x14ac:dyDescent="0.2">
      <c r="A65" s="256">
        <v>82</v>
      </c>
      <c r="B65" s="257" t="s">
        <v>300</v>
      </c>
      <c r="C65" s="258"/>
      <c r="D65" s="259">
        <v>2.3260538344337225</v>
      </c>
      <c r="E65" s="260">
        <v>229</v>
      </c>
      <c r="F65" s="261">
        <v>251</v>
      </c>
      <c r="G65" s="261">
        <v>219</v>
      </c>
      <c r="H65" s="261">
        <v>289</v>
      </c>
      <c r="I65" s="262">
        <v>212</v>
      </c>
      <c r="J65" s="260">
        <v>17</v>
      </c>
      <c r="K65" s="263">
        <v>8.0188679245283012</v>
      </c>
    </row>
    <row r="66" spans="1:11" ht="13.5" customHeight="1" x14ac:dyDescent="0.2">
      <c r="A66" s="256" t="s">
        <v>301</v>
      </c>
      <c r="B66" s="257" t="s">
        <v>550</v>
      </c>
      <c r="C66" s="258"/>
      <c r="D66" s="259">
        <v>1.3407821229050279</v>
      </c>
      <c r="E66" s="260">
        <v>132</v>
      </c>
      <c r="F66" s="261">
        <v>148</v>
      </c>
      <c r="G66" s="261">
        <v>133</v>
      </c>
      <c r="H66" s="261">
        <v>153</v>
      </c>
      <c r="I66" s="262">
        <v>117</v>
      </c>
      <c r="J66" s="260">
        <v>15</v>
      </c>
      <c r="K66" s="263">
        <v>12.820512820512821</v>
      </c>
    </row>
    <row r="67" spans="1:11" ht="13.5" customHeight="1" x14ac:dyDescent="0.2">
      <c r="A67" s="256" t="s">
        <v>302</v>
      </c>
      <c r="B67" s="257" t="s">
        <v>303</v>
      </c>
      <c r="C67" s="258"/>
      <c r="D67" s="259">
        <v>0.49771457592686641</v>
      </c>
      <c r="E67" s="551">
        <v>49</v>
      </c>
      <c r="F67" s="550">
        <v>59</v>
      </c>
      <c r="G67" s="550">
        <v>44</v>
      </c>
      <c r="H67" s="550">
        <v>81</v>
      </c>
      <c r="I67" s="552">
        <v>50</v>
      </c>
      <c r="J67" s="260">
        <v>-1</v>
      </c>
      <c r="K67" s="263">
        <v>-2</v>
      </c>
    </row>
    <row r="68" spans="1:11" ht="13.5" customHeight="1" x14ac:dyDescent="0.2">
      <c r="A68" s="256">
        <v>83</v>
      </c>
      <c r="B68" s="257" t="s">
        <v>304</v>
      </c>
      <c r="C68" s="258"/>
      <c r="D68" s="259">
        <v>4.5708481462671404</v>
      </c>
      <c r="E68" s="260">
        <v>450</v>
      </c>
      <c r="F68" s="261">
        <v>891</v>
      </c>
      <c r="G68" s="261">
        <v>574</v>
      </c>
      <c r="H68" s="261">
        <v>1543</v>
      </c>
      <c r="I68" s="262">
        <v>556</v>
      </c>
      <c r="J68" s="260">
        <v>-106</v>
      </c>
      <c r="K68" s="263">
        <v>-19.064748201438849</v>
      </c>
    </row>
    <row r="69" spans="1:11" ht="13.5" customHeight="1" x14ac:dyDescent="0.2">
      <c r="A69" s="256" t="s">
        <v>305</v>
      </c>
      <c r="B69" s="257" t="s">
        <v>306</v>
      </c>
      <c r="C69" s="258"/>
      <c r="D69" s="259">
        <v>4.1239207719654649</v>
      </c>
      <c r="E69" s="260">
        <v>406</v>
      </c>
      <c r="F69" s="261">
        <v>820</v>
      </c>
      <c r="G69" s="261">
        <v>524</v>
      </c>
      <c r="H69" s="261">
        <v>1477</v>
      </c>
      <c r="I69" s="262">
        <v>507</v>
      </c>
      <c r="J69" s="260">
        <v>-101</v>
      </c>
      <c r="K69" s="263">
        <v>-19.921104536489153</v>
      </c>
    </row>
    <row r="70" spans="1:11" ht="13.5" customHeight="1" x14ac:dyDescent="0.2">
      <c r="A70" s="256"/>
      <c r="B70" s="257" t="s">
        <v>307</v>
      </c>
      <c r="C70" s="258"/>
      <c r="D70" s="259">
        <v>1.1274758760792281</v>
      </c>
      <c r="E70" s="260">
        <v>111</v>
      </c>
      <c r="F70" s="261">
        <v>476</v>
      </c>
      <c r="G70" s="261">
        <v>143</v>
      </c>
      <c r="H70" s="261">
        <v>458</v>
      </c>
      <c r="I70" s="262">
        <v>151</v>
      </c>
      <c r="J70" s="260">
        <v>-40</v>
      </c>
      <c r="K70" s="263">
        <v>-26.490066225165563</v>
      </c>
    </row>
    <row r="71" spans="1:11" ht="13.5" customHeight="1" x14ac:dyDescent="0.2">
      <c r="A71" s="256">
        <v>84</v>
      </c>
      <c r="B71" s="257" t="s">
        <v>308</v>
      </c>
      <c r="C71" s="258"/>
      <c r="D71" s="259">
        <v>5.9928897917724733</v>
      </c>
      <c r="E71" s="260">
        <v>590</v>
      </c>
      <c r="F71" s="261">
        <v>563</v>
      </c>
      <c r="G71" s="261">
        <v>738</v>
      </c>
      <c r="H71" s="261">
        <v>650</v>
      </c>
      <c r="I71" s="262">
        <v>650</v>
      </c>
      <c r="J71" s="260">
        <v>-60</v>
      </c>
      <c r="K71" s="263">
        <v>-9.2307692307692299</v>
      </c>
    </row>
    <row r="72" spans="1:11" ht="13.5" customHeight="1" x14ac:dyDescent="0.2">
      <c r="A72" s="256" t="s">
        <v>309</v>
      </c>
      <c r="B72" s="257" t="s">
        <v>310</v>
      </c>
      <c r="C72" s="258"/>
      <c r="D72" s="259">
        <v>0.42661249365159981</v>
      </c>
      <c r="E72" s="551">
        <v>42</v>
      </c>
      <c r="F72" s="261">
        <v>103</v>
      </c>
      <c r="G72" s="550">
        <v>81</v>
      </c>
      <c r="H72" s="261">
        <v>192</v>
      </c>
      <c r="I72" s="552">
        <v>61</v>
      </c>
      <c r="J72" s="260">
        <v>-19</v>
      </c>
      <c r="K72" s="263">
        <v>-31.147540983606557</v>
      </c>
    </row>
    <row r="73" spans="1:11" ht="13.5" customHeight="1" x14ac:dyDescent="0.2">
      <c r="A73" s="256" t="s">
        <v>311</v>
      </c>
      <c r="B73" s="257" t="s">
        <v>312</v>
      </c>
      <c r="C73" s="258"/>
      <c r="D73" s="259">
        <v>0.1015744032503809</v>
      </c>
      <c r="E73" s="551">
        <v>10</v>
      </c>
      <c r="F73" s="550">
        <v>15</v>
      </c>
      <c r="G73" s="550">
        <v>8</v>
      </c>
      <c r="H73" s="550">
        <v>14</v>
      </c>
      <c r="I73" s="552">
        <v>7</v>
      </c>
      <c r="J73" s="260">
        <v>3</v>
      </c>
      <c r="K73" s="263">
        <v>42.857142857142854</v>
      </c>
    </row>
    <row r="74" spans="1:11" s="86" customFormat="1" ht="13.5" customHeight="1" x14ac:dyDescent="0.2">
      <c r="A74" s="256" t="s">
        <v>313</v>
      </c>
      <c r="B74" s="257" t="s">
        <v>314</v>
      </c>
      <c r="C74" s="258"/>
      <c r="D74" s="259">
        <v>4.9873031995937023</v>
      </c>
      <c r="E74" s="260">
        <v>491</v>
      </c>
      <c r="F74" s="261">
        <v>395</v>
      </c>
      <c r="G74" s="261">
        <v>597</v>
      </c>
      <c r="H74" s="261">
        <v>376</v>
      </c>
      <c r="I74" s="262">
        <v>532</v>
      </c>
      <c r="J74" s="260">
        <v>-41</v>
      </c>
      <c r="K74" s="263">
        <v>-7.7067669172932334</v>
      </c>
    </row>
    <row r="75" spans="1:11" s="113" customFormat="1" ht="13.5" customHeight="1" x14ac:dyDescent="0.15">
      <c r="A75" s="256">
        <v>91</v>
      </c>
      <c r="B75" s="257" t="s">
        <v>315</v>
      </c>
      <c r="C75" s="258"/>
      <c r="D75" s="259">
        <v>0.33519553072625696</v>
      </c>
      <c r="E75" s="551">
        <v>33</v>
      </c>
      <c r="F75" s="550">
        <v>31</v>
      </c>
      <c r="G75" s="550">
        <v>28</v>
      </c>
      <c r="H75" s="550">
        <v>31</v>
      </c>
      <c r="I75" s="552">
        <v>26</v>
      </c>
      <c r="J75" s="260">
        <v>7</v>
      </c>
      <c r="K75" s="263">
        <v>26.923076923076923</v>
      </c>
    </row>
    <row r="76" spans="1:11" s="113" customFormat="1" ht="13.5" customHeight="1" x14ac:dyDescent="0.15">
      <c r="A76" s="256">
        <v>92</v>
      </c>
      <c r="B76" s="257" t="s">
        <v>316</v>
      </c>
      <c r="C76" s="258"/>
      <c r="D76" s="259">
        <v>2.2955815134586084</v>
      </c>
      <c r="E76" s="260">
        <v>226</v>
      </c>
      <c r="F76" s="261">
        <v>259</v>
      </c>
      <c r="G76" s="261">
        <v>255</v>
      </c>
      <c r="H76" s="261">
        <v>245</v>
      </c>
      <c r="I76" s="262">
        <v>287</v>
      </c>
      <c r="J76" s="260">
        <v>-61</v>
      </c>
      <c r="K76" s="263">
        <v>-21.254355400696863</v>
      </c>
    </row>
    <row r="77" spans="1:11" s="86" customFormat="1" ht="13.5" customHeight="1" x14ac:dyDescent="0.2">
      <c r="A77" s="256">
        <v>93</v>
      </c>
      <c r="B77" s="257" t="s">
        <v>317</v>
      </c>
      <c r="C77" s="258"/>
      <c r="D77" s="259">
        <v>0.13204672422549518</v>
      </c>
      <c r="E77" s="551">
        <v>13</v>
      </c>
      <c r="F77" s="550">
        <v>8</v>
      </c>
      <c r="G77" s="550">
        <v>7</v>
      </c>
      <c r="H77" s="550">
        <v>27</v>
      </c>
      <c r="I77" s="552">
        <v>8</v>
      </c>
      <c r="J77" s="260">
        <v>5</v>
      </c>
      <c r="K77" s="263">
        <v>62.5</v>
      </c>
    </row>
    <row r="78" spans="1:11" s="346" customFormat="1" ht="13.5" customHeight="1" x14ac:dyDescent="0.2">
      <c r="A78" s="256">
        <v>94</v>
      </c>
      <c r="B78" s="257" t="s">
        <v>318</v>
      </c>
      <c r="C78" s="258"/>
      <c r="D78" s="259">
        <v>1.4931437277805992</v>
      </c>
      <c r="E78" s="260">
        <v>147</v>
      </c>
      <c r="F78" s="261">
        <v>171</v>
      </c>
      <c r="G78" s="261">
        <v>172</v>
      </c>
      <c r="H78" s="261">
        <v>260</v>
      </c>
      <c r="I78" s="262">
        <v>197</v>
      </c>
      <c r="J78" s="260">
        <v>-50</v>
      </c>
      <c r="K78" s="263">
        <v>-25.380710659898476</v>
      </c>
    </row>
    <row r="79" spans="1:11" s="86" customFormat="1" ht="13.5" customHeight="1" x14ac:dyDescent="0.2">
      <c r="A79" s="270" t="s">
        <v>319</v>
      </c>
      <c r="B79" s="271" t="s">
        <v>320</v>
      </c>
      <c r="C79" s="272"/>
      <c r="D79" s="273">
        <v>0.12188928390045708</v>
      </c>
      <c r="E79" s="553">
        <v>12</v>
      </c>
      <c r="F79" s="554">
        <v>19</v>
      </c>
      <c r="G79" s="554">
        <v>18</v>
      </c>
      <c r="H79" s="554">
        <v>59</v>
      </c>
      <c r="I79" s="555">
        <v>9</v>
      </c>
      <c r="J79" s="274">
        <v>3</v>
      </c>
      <c r="K79" s="549">
        <v>33.333333333333336</v>
      </c>
    </row>
    <row r="80" spans="1:11" s="86" customFormat="1" ht="12.75" customHeight="1" x14ac:dyDescent="0.2">
      <c r="K80" s="114" t="s">
        <v>37</v>
      </c>
    </row>
    <row r="81" spans="1:11" s="86" customFormat="1" ht="15.75" customHeight="1" x14ac:dyDescent="0.2">
      <c r="A81" s="113" t="s">
        <v>116</v>
      </c>
      <c r="B81" s="113"/>
      <c r="C81" s="113"/>
      <c r="D81" s="113"/>
      <c r="E81" s="113"/>
      <c r="F81" s="113"/>
      <c r="G81" s="113"/>
      <c r="H81" s="113"/>
      <c r="I81" s="113"/>
      <c r="J81" s="113"/>
      <c r="K81" s="113"/>
    </row>
    <row r="82" spans="1:11" ht="21.95" customHeight="1" x14ac:dyDescent="0.2">
      <c r="A82" s="116" t="s">
        <v>366</v>
      </c>
      <c r="B82" s="116"/>
      <c r="C82" s="116"/>
      <c r="D82" s="116"/>
      <c r="E82" s="116"/>
      <c r="F82" s="116"/>
      <c r="G82" s="116"/>
      <c r="H82" s="116"/>
      <c r="I82" s="116"/>
      <c r="J82" s="116"/>
      <c r="K82" s="116"/>
    </row>
    <row r="83" spans="1:11" ht="21" customHeight="1" x14ac:dyDescent="0.2">
      <c r="A83" s="382" t="s">
        <v>367</v>
      </c>
      <c r="B83" s="382"/>
      <c r="C83" s="382"/>
      <c r="D83" s="382"/>
      <c r="E83" s="382"/>
      <c r="F83" s="382"/>
      <c r="G83" s="382"/>
      <c r="H83" s="382"/>
      <c r="I83" s="382"/>
      <c r="J83" s="382"/>
      <c r="K83" s="382"/>
    </row>
    <row r="84" spans="1:11" ht="21" customHeight="1" x14ac:dyDescent="0.2">
      <c r="A84" s="116" t="s">
        <v>323</v>
      </c>
      <c r="B84" s="116"/>
      <c r="C84" s="116"/>
      <c r="D84" s="116"/>
      <c r="E84" s="116"/>
      <c r="F84" s="116"/>
      <c r="G84" s="116"/>
      <c r="H84" s="116"/>
      <c r="I84" s="116"/>
      <c r="J84" s="116"/>
      <c r="K84" s="116"/>
    </row>
    <row r="85" spans="1:11" ht="15.75" customHeight="1" x14ac:dyDescent="0.2">
      <c r="A85" s="113" t="s">
        <v>368</v>
      </c>
      <c r="B85" s="86"/>
      <c r="C85" s="86"/>
      <c r="D85" s="86"/>
      <c r="E85" s="86"/>
      <c r="F85" s="86"/>
      <c r="G85" s="86"/>
      <c r="H85" s="86"/>
      <c r="I85" s="86"/>
      <c r="J85" s="86"/>
      <c r="K85" s="86"/>
    </row>
    <row r="86" spans="1:11" ht="15.75" customHeight="1" x14ac:dyDescent="0.2">
      <c r="A86" s="116" t="s">
        <v>324</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7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DC365-E7D2-4390-90D0-47C2D588A5BC}">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40</v>
      </c>
    </row>
    <row r="2" spans="1:15" customFormat="1" ht="6.2" customHeight="1" x14ac:dyDescent="0.2">
      <c r="A2" s="35"/>
      <c r="B2" s="36"/>
      <c r="C2" s="204"/>
      <c r="D2" s="36"/>
      <c r="E2" s="36"/>
      <c r="F2" s="36"/>
      <c r="G2" s="36"/>
      <c r="H2" s="36"/>
      <c r="I2" s="36"/>
      <c r="J2" s="36"/>
    </row>
    <row r="3" spans="1:15" s="39" customFormat="1" ht="24.95" customHeight="1" x14ac:dyDescent="0.2">
      <c r="A3" s="37" t="s">
        <v>369</v>
      </c>
      <c r="B3" s="38"/>
      <c r="C3" s="38"/>
      <c r="D3" s="38"/>
      <c r="E3" s="38"/>
      <c r="F3" s="38"/>
      <c r="G3" s="38"/>
      <c r="H3" s="38"/>
      <c r="I3" s="38"/>
      <c r="J3" s="38"/>
    </row>
    <row r="4" spans="1:15" s="39" customFormat="1" ht="12" customHeight="1" x14ac:dyDescent="0.2">
      <c r="A4" s="40" t="s">
        <v>86</v>
      </c>
      <c r="B4" s="40"/>
      <c r="C4" s="40"/>
      <c r="D4" s="40"/>
      <c r="E4" s="40"/>
      <c r="F4" s="40"/>
      <c r="G4" s="40"/>
      <c r="H4" s="40"/>
      <c r="I4" s="40"/>
      <c r="J4" s="40"/>
    </row>
    <row r="5" spans="1:15" s="39" customFormat="1" ht="12" customHeight="1" x14ac:dyDescent="0.2">
      <c r="A5" s="41" t="s">
        <v>336</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209</v>
      </c>
      <c r="B7" s="52"/>
      <c r="C7" s="47" t="s">
        <v>88</v>
      </c>
      <c r="D7" s="383" t="s">
        <v>370</v>
      </c>
      <c r="E7" s="384"/>
      <c r="F7" s="384"/>
      <c r="G7" s="384"/>
      <c r="H7" s="385"/>
      <c r="I7" s="51" t="s">
        <v>360</v>
      </c>
      <c r="J7" s="52"/>
      <c r="K7" s="53"/>
      <c r="L7" s="53"/>
      <c r="M7" s="53"/>
      <c r="N7" s="53"/>
      <c r="O7" s="53"/>
    </row>
    <row r="8" spans="1:15" ht="21.75" customHeight="1" x14ac:dyDescent="0.2">
      <c r="A8" s="229"/>
      <c r="B8" s="230"/>
      <c r="C8" s="56"/>
      <c r="D8" s="57" t="s">
        <v>336</v>
      </c>
      <c r="E8" s="57" t="s">
        <v>338</v>
      </c>
      <c r="F8" s="57" t="s">
        <v>339</v>
      </c>
      <c r="G8" s="57" t="s">
        <v>340</v>
      </c>
      <c r="H8" s="57" t="s">
        <v>341</v>
      </c>
      <c r="I8" s="58"/>
      <c r="J8" s="59"/>
    </row>
    <row r="9" spans="1:15" ht="12" customHeight="1" x14ac:dyDescent="0.2">
      <c r="A9" s="229"/>
      <c r="B9" s="230"/>
      <c r="C9" s="56"/>
      <c r="D9" s="60"/>
      <c r="E9" s="60"/>
      <c r="F9" s="60"/>
      <c r="G9" s="60"/>
      <c r="H9" s="60"/>
      <c r="I9" s="61" t="s">
        <v>96</v>
      </c>
      <c r="J9" s="62" t="s">
        <v>97</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98</v>
      </c>
      <c r="B11" s="234"/>
      <c r="C11" s="78">
        <v>100</v>
      </c>
      <c r="D11" s="80">
        <v>9981</v>
      </c>
      <c r="E11" s="79">
        <v>11015</v>
      </c>
      <c r="F11" s="79">
        <v>9490</v>
      </c>
      <c r="G11" s="79">
        <v>11601</v>
      </c>
      <c r="H11" s="105">
        <v>9460</v>
      </c>
      <c r="I11" s="80">
        <v>521</v>
      </c>
      <c r="J11" s="81">
        <v>5.5073995771670194</v>
      </c>
    </row>
    <row r="12" spans="1:15" ht="24.95" customHeight="1" x14ac:dyDescent="0.2">
      <c r="A12" s="158" t="s">
        <v>126</v>
      </c>
      <c r="B12" s="159" t="s">
        <v>127</v>
      </c>
      <c r="C12" s="78">
        <v>0.34064722973649936</v>
      </c>
      <c r="D12" s="80">
        <v>34</v>
      </c>
      <c r="E12" s="79">
        <v>9</v>
      </c>
      <c r="F12" s="79">
        <v>45</v>
      </c>
      <c r="G12" s="79">
        <v>76</v>
      </c>
      <c r="H12" s="105">
        <v>41</v>
      </c>
      <c r="I12" s="80">
        <v>-7</v>
      </c>
      <c r="J12" s="81">
        <v>-17.073170731707318</v>
      </c>
    </row>
    <row r="13" spans="1:15" ht="24.95" customHeight="1" x14ac:dyDescent="0.2">
      <c r="A13" s="158" t="s">
        <v>128</v>
      </c>
      <c r="B13" s="164" t="s">
        <v>210</v>
      </c>
      <c r="C13" s="78">
        <v>0.62118024246067527</v>
      </c>
      <c r="D13" s="80">
        <v>62</v>
      </c>
      <c r="E13" s="79">
        <v>62</v>
      </c>
      <c r="F13" s="79">
        <v>37</v>
      </c>
      <c r="G13" s="79">
        <v>100</v>
      </c>
      <c r="H13" s="105">
        <v>63</v>
      </c>
      <c r="I13" s="80">
        <v>-1</v>
      </c>
      <c r="J13" s="81">
        <v>-1.5873015873015872</v>
      </c>
    </row>
    <row r="14" spans="1:15" s="180" customFormat="1" ht="24.95" customHeight="1" x14ac:dyDescent="0.2">
      <c r="A14" s="158" t="s">
        <v>211</v>
      </c>
      <c r="B14" s="164" t="s">
        <v>131</v>
      </c>
      <c r="C14" s="78">
        <v>4.8692515779981962</v>
      </c>
      <c r="D14" s="80">
        <v>486</v>
      </c>
      <c r="E14" s="79">
        <v>603</v>
      </c>
      <c r="F14" s="79">
        <v>379</v>
      </c>
      <c r="G14" s="79">
        <v>458</v>
      </c>
      <c r="H14" s="105">
        <v>516</v>
      </c>
      <c r="I14" s="80">
        <v>-30</v>
      </c>
      <c r="J14" s="81">
        <v>-5.8139534883720927</v>
      </c>
      <c r="K14" s="53"/>
      <c r="L14" s="53"/>
      <c r="M14" s="53"/>
      <c r="N14" s="53"/>
      <c r="O14" s="53"/>
    </row>
    <row r="15" spans="1:15" ht="24.95" customHeight="1" x14ac:dyDescent="0.2">
      <c r="A15" s="158" t="s">
        <v>212</v>
      </c>
      <c r="B15" s="164" t="s">
        <v>213</v>
      </c>
      <c r="C15" s="78">
        <v>1.1922653040777478</v>
      </c>
      <c r="D15" s="80">
        <v>119</v>
      </c>
      <c r="E15" s="79">
        <v>248</v>
      </c>
      <c r="F15" s="79">
        <v>121</v>
      </c>
      <c r="G15" s="79">
        <v>148</v>
      </c>
      <c r="H15" s="105">
        <v>213</v>
      </c>
      <c r="I15" s="80">
        <v>-94</v>
      </c>
      <c r="J15" s="81">
        <v>-44.131455399061032</v>
      </c>
    </row>
    <row r="16" spans="1:15" s="180" customFormat="1" ht="24.95" customHeight="1" x14ac:dyDescent="0.2">
      <c r="A16" s="158" t="s">
        <v>214</v>
      </c>
      <c r="B16" s="164" t="s">
        <v>135</v>
      </c>
      <c r="C16" s="78">
        <v>1.5529506061516882</v>
      </c>
      <c r="D16" s="80">
        <v>155</v>
      </c>
      <c r="E16" s="79">
        <v>163</v>
      </c>
      <c r="F16" s="79">
        <v>119</v>
      </c>
      <c r="G16" s="79">
        <v>149</v>
      </c>
      <c r="H16" s="105">
        <v>130</v>
      </c>
      <c r="I16" s="80">
        <v>25</v>
      </c>
      <c r="J16" s="81">
        <v>19.23076923076923</v>
      </c>
      <c r="K16" s="53"/>
      <c r="L16" s="53"/>
      <c r="M16" s="53"/>
      <c r="N16" s="53"/>
      <c r="O16" s="53"/>
    </row>
    <row r="17" spans="1:15" ht="24.95" customHeight="1" x14ac:dyDescent="0.2">
      <c r="A17" s="158" t="s">
        <v>136</v>
      </c>
      <c r="B17" s="164" t="s">
        <v>216</v>
      </c>
      <c r="C17" s="78">
        <v>2.1240356677687608</v>
      </c>
      <c r="D17" s="80">
        <v>212</v>
      </c>
      <c r="E17" s="79">
        <v>192</v>
      </c>
      <c r="F17" s="79">
        <v>139</v>
      </c>
      <c r="G17" s="79">
        <v>161</v>
      </c>
      <c r="H17" s="105">
        <v>173</v>
      </c>
      <c r="I17" s="80">
        <v>39</v>
      </c>
      <c r="J17" s="81">
        <v>22.543352601156069</v>
      </c>
    </row>
    <row r="18" spans="1:15" s="180" customFormat="1" ht="24.95" customHeight="1" x14ac:dyDescent="0.2">
      <c r="A18" s="167" t="s">
        <v>138</v>
      </c>
      <c r="B18" s="168" t="s">
        <v>139</v>
      </c>
      <c r="C18" s="78">
        <v>2.1440737401062018</v>
      </c>
      <c r="D18" s="80">
        <v>214</v>
      </c>
      <c r="E18" s="79">
        <v>307</v>
      </c>
      <c r="F18" s="79">
        <v>282</v>
      </c>
      <c r="G18" s="79">
        <v>406</v>
      </c>
      <c r="H18" s="105">
        <v>393</v>
      </c>
      <c r="I18" s="80">
        <v>-179</v>
      </c>
      <c r="J18" s="81">
        <v>-45.547073791348602</v>
      </c>
      <c r="K18" s="53"/>
      <c r="L18" s="53"/>
      <c r="M18" s="53"/>
      <c r="N18" s="53"/>
      <c r="O18" s="53"/>
    </row>
    <row r="19" spans="1:15" ht="24.95" customHeight="1" x14ac:dyDescent="0.2">
      <c r="A19" s="158" t="s">
        <v>140</v>
      </c>
      <c r="B19" s="164" t="s">
        <v>141</v>
      </c>
      <c r="C19" s="78">
        <v>10.590121230337642</v>
      </c>
      <c r="D19" s="80">
        <v>1057</v>
      </c>
      <c r="E19" s="79">
        <v>1062</v>
      </c>
      <c r="F19" s="79">
        <v>979</v>
      </c>
      <c r="G19" s="79">
        <v>1118</v>
      </c>
      <c r="H19" s="105">
        <v>1078</v>
      </c>
      <c r="I19" s="80">
        <v>-21</v>
      </c>
      <c r="J19" s="81">
        <v>-1.948051948051948</v>
      </c>
    </row>
    <row r="20" spans="1:15" s="180" customFormat="1" ht="24.95" customHeight="1" x14ac:dyDescent="0.2">
      <c r="A20" s="158" t="s">
        <v>142</v>
      </c>
      <c r="B20" s="164" t="s">
        <v>143</v>
      </c>
      <c r="C20" s="78">
        <v>5.0796513375413284</v>
      </c>
      <c r="D20" s="80">
        <v>507</v>
      </c>
      <c r="E20" s="79">
        <v>562</v>
      </c>
      <c r="F20" s="79">
        <v>494</v>
      </c>
      <c r="G20" s="79">
        <v>469</v>
      </c>
      <c r="H20" s="105">
        <v>463</v>
      </c>
      <c r="I20" s="80">
        <v>44</v>
      </c>
      <c r="J20" s="81">
        <v>9.5032397408207352</v>
      </c>
      <c r="K20" s="53"/>
      <c r="L20" s="53"/>
      <c r="M20" s="53"/>
      <c r="N20" s="53"/>
      <c r="O20" s="53"/>
    </row>
    <row r="21" spans="1:15" ht="24.95" customHeight="1" x14ac:dyDescent="0.2">
      <c r="A21" s="167" t="s">
        <v>144</v>
      </c>
      <c r="B21" s="168" t="s">
        <v>145</v>
      </c>
      <c r="C21" s="78">
        <v>6.4422402564873256</v>
      </c>
      <c r="D21" s="80">
        <v>643</v>
      </c>
      <c r="E21" s="79">
        <v>649</v>
      </c>
      <c r="F21" s="79">
        <v>696</v>
      </c>
      <c r="G21" s="79">
        <v>671</v>
      </c>
      <c r="H21" s="105">
        <v>598</v>
      </c>
      <c r="I21" s="80">
        <v>45</v>
      </c>
      <c r="J21" s="81">
        <v>7.5250836120401337</v>
      </c>
    </row>
    <row r="22" spans="1:15" ht="24.95" customHeight="1" x14ac:dyDescent="0.2">
      <c r="A22" s="167" t="s">
        <v>146</v>
      </c>
      <c r="B22" s="164" t="s">
        <v>147</v>
      </c>
      <c r="C22" s="78">
        <v>6.9732491734295161</v>
      </c>
      <c r="D22" s="80">
        <v>696</v>
      </c>
      <c r="E22" s="79">
        <v>730</v>
      </c>
      <c r="F22" s="79">
        <v>651</v>
      </c>
      <c r="G22" s="79">
        <v>680</v>
      </c>
      <c r="H22" s="105">
        <v>643</v>
      </c>
      <c r="I22" s="80">
        <v>53</v>
      </c>
      <c r="J22" s="81">
        <v>8.2426127527216178</v>
      </c>
    </row>
    <row r="23" spans="1:15" ht="24.95" customHeight="1" x14ac:dyDescent="0.2">
      <c r="A23" s="158" t="s">
        <v>148</v>
      </c>
      <c r="B23" s="164" t="s">
        <v>149</v>
      </c>
      <c r="C23" s="78">
        <v>2.0238453060815549</v>
      </c>
      <c r="D23" s="80">
        <v>202</v>
      </c>
      <c r="E23" s="79">
        <v>242</v>
      </c>
      <c r="F23" s="79">
        <v>184</v>
      </c>
      <c r="G23" s="79">
        <v>214</v>
      </c>
      <c r="H23" s="105">
        <v>191</v>
      </c>
      <c r="I23" s="80">
        <v>11</v>
      </c>
      <c r="J23" s="81">
        <v>5.7591623036649215</v>
      </c>
    </row>
    <row r="24" spans="1:15" ht="24.95" customHeight="1" x14ac:dyDescent="0.2">
      <c r="A24" s="158" t="s">
        <v>150</v>
      </c>
      <c r="B24" s="164" t="s">
        <v>217</v>
      </c>
      <c r="C24" s="78">
        <v>7.5543532712153088</v>
      </c>
      <c r="D24" s="80">
        <v>754</v>
      </c>
      <c r="E24" s="79">
        <v>878</v>
      </c>
      <c r="F24" s="79">
        <v>747</v>
      </c>
      <c r="G24" s="79">
        <v>823</v>
      </c>
      <c r="H24" s="105">
        <v>640</v>
      </c>
      <c r="I24" s="80">
        <v>114</v>
      </c>
      <c r="J24" s="81">
        <v>17.8125</v>
      </c>
    </row>
    <row r="25" spans="1:15" ht="24.95" customHeight="1" x14ac:dyDescent="0.2">
      <c r="A25" s="158" t="s">
        <v>152</v>
      </c>
      <c r="B25" s="171" t="s">
        <v>153</v>
      </c>
      <c r="C25" s="78">
        <v>20.008015228934976</v>
      </c>
      <c r="D25" s="80">
        <v>1997</v>
      </c>
      <c r="E25" s="79">
        <v>2415</v>
      </c>
      <c r="F25" s="79">
        <v>2273</v>
      </c>
      <c r="G25" s="79">
        <v>2240</v>
      </c>
      <c r="H25" s="105">
        <v>1879</v>
      </c>
      <c r="I25" s="80">
        <v>118</v>
      </c>
      <c r="J25" s="81">
        <v>6.2799361362426822</v>
      </c>
    </row>
    <row r="26" spans="1:15" ht="24.95" customHeight="1" x14ac:dyDescent="0.2">
      <c r="A26" s="158" t="s">
        <v>219</v>
      </c>
      <c r="B26" s="171" t="s">
        <v>155</v>
      </c>
      <c r="C26" s="78">
        <v>7.1636108606352069</v>
      </c>
      <c r="D26" s="80">
        <v>715</v>
      </c>
      <c r="E26" s="79">
        <v>851</v>
      </c>
      <c r="F26" s="79">
        <v>712</v>
      </c>
      <c r="G26" s="79">
        <v>773</v>
      </c>
      <c r="H26" s="105">
        <v>619</v>
      </c>
      <c r="I26" s="80">
        <v>96</v>
      </c>
      <c r="J26" s="81">
        <v>15.508885298869144</v>
      </c>
    </row>
    <row r="27" spans="1:15" ht="24.95" customHeight="1" x14ac:dyDescent="0.2">
      <c r="A27" s="167">
        <v>782.78300000000002</v>
      </c>
      <c r="B27" s="170" t="s">
        <v>156</v>
      </c>
      <c r="C27" s="78">
        <v>12.84440436829977</v>
      </c>
      <c r="D27" s="80">
        <v>1282</v>
      </c>
      <c r="E27" s="79">
        <v>1564</v>
      </c>
      <c r="F27" s="79">
        <v>1561</v>
      </c>
      <c r="G27" s="79">
        <v>1467</v>
      </c>
      <c r="H27" s="105">
        <v>1260</v>
      </c>
      <c r="I27" s="80">
        <v>22</v>
      </c>
      <c r="J27" s="81">
        <v>1.746031746031746</v>
      </c>
    </row>
    <row r="28" spans="1:15" ht="24.95" customHeight="1" x14ac:dyDescent="0.2">
      <c r="A28" s="158" t="s">
        <v>157</v>
      </c>
      <c r="B28" s="164" t="s">
        <v>158</v>
      </c>
      <c r="C28" s="78">
        <v>3.6168720569081256</v>
      </c>
      <c r="D28" s="80">
        <v>361</v>
      </c>
      <c r="E28" s="79">
        <v>385</v>
      </c>
      <c r="F28" s="79">
        <v>296</v>
      </c>
      <c r="G28" s="79">
        <v>347</v>
      </c>
      <c r="H28" s="105">
        <v>339</v>
      </c>
      <c r="I28" s="80">
        <v>22</v>
      </c>
      <c r="J28" s="81">
        <v>6.4896755162241888</v>
      </c>
    </row>
    <row r="29" spans="1:15" ht="24.95" customHeight="1" x14ac:dyDescent="0.2">
      <c r="A29" s="158" t="s">
        <v>159</v>
      </c>
      <c r="B29" s="164" t="s">
        <v>160</v>
      </c>
      <c r="C29" s="78">
        <v>5.3301272417593424</v>
      </c>
      <c r="D29" s="80">
        <v>532</v>
      </c>
      <c r="E29" s="79">
        <v>834</v>
      </c>
      <c r="F29" s="79">
        <v>518</v>
      </c>
      <c r="G29" s="79">
        <v>995</v>
      </c>
      <c r="H29" s="105">
        <v>565</v>
      </c>
      <c r="I29" s="80">
        <v>-33</v>
      </c>
      <c r="J29" s="81">
        <v>-5.8407079646017701</v>
      </c>
    </row>
    <row r="30" spans="1:15" ht="24.95" customHeight="1" x14ac:dyDescent="0.2">
      <c r="A30" s="158">
        <v>86</v>
      </c>
      <c r="B30" s="164" t="s">
        <v>161</v>
      </c>
      <c r="C30" s="78">
        <v>13.876365093677988</v>
      </c>
      <c r="D30" s="80">
        <v>1385</v>
      </c>
      <c r="E30" s="79">
        <v>987</v>
      </c>
      <c r="F30" s="79">
        <v>821</v>
      </c>
      <c r="G30" s="79">
        <v>937</v>
      </c>
      <c r="H30" s="105">
        <v>909</v>
      </c>
      <c r="I30" s="80">
        <v>476</v>
      </c>
      <c r="J30" s="81">
        <v>52.365236523652364</v>
      </c>
    </row>
    <row r="31" spans="1:15" ht="24.95" customHeight="1" x14ac:dyDescent="0.2">
      <c r="A31" s="158">
        <v>87.88</v>
      </c>
      <c r="B31" s="171" t="s">
        <v>162</v>
      </c>
      <c r="C31" s="78">
        <v>5.46037471195271</v>
      </c>
      <c r="D31" s="80">
        <v>545</v>
      </c>
      <c r="E31" s="79">
        <v>652</v>
      </c>
      <c r="F31" s="79">
        <v>586</v>
      </c>
      <c r="G31" s="79">
        <v>1005</v>
      </c>
      <c r="H31" s="105">
        <v>620</v>
      </c>
      <c r="I31" s="80">
        <v>-75</v>
      </c>
      <c r="J31" s="81">
        <v>-12.096774193548388</v>
      </c>
    </row>
    <row r="32" spans="1:15" ht="24.95" customHeight="1" x14ac:dyDescent="0.2">
      <c r="A32" s="158" t="s">
        <v>163</v>
      </c>
      <c r="B32" s="164" t="s">
        <v>164</v>
      </c>
      <c r="C32" s="78">
        <v>5.0696323013726081</v>
      </c>
      <c r="D32" s="80">
        <v>506</v>
      </c>
      <c r="E32" s="79">
        <v>638</v>
      </c>
      <c r="F32" s="79">
        <v>502</v>
      </c>
      <c r="G32" s="79">
        <v>1062</v>
      </c>
      <c r="H32" s="105">
        <v>522</v>
      </c>
      <c r="I32" s="80">
        <v>-16</v>
      </c>
      <c r="J32" s="81">
        <v>-3.0651340996168583</v>
      </c>
    </row>
    <row r="33" spans="1:10" ht="24.95" customHeight="1" x14ac:dyDescent="0.2">
      <c r="A33" s="158"/>
      <c r="B33" s="171" t="s">
        <v>165</v>
      </c>
      <c r="C33" s="78">
        <v>0</v>
      </c>
      <c r="D33" s="80">
        <v>0</v>
      </c>
      <c r="E33" s="79">
        <v>0</v>
      </c>
      <c r="F33" s="79">
        <v>0</v>
      </c>
      <c r="G33" s="79">
        <v>0</v>
      </c>
      <c r="H33" s="105">
        <v>0</v>
      </c>
      <c r="I33" s="80">
        <v>0</v>
      </c>
      <c r="J33" s="81">
        <v>0</v>
      </c>
    </row>
    <row r="34" spans="1:10" ht="24.95" customHeight="1" x14ac:dyDescent="0.2">
      <c r="A34" s="172" t="s">
        <v>166</v>
      </c>
      <c r="B34" s="173"/>
      <c r="C34" s="236"/>
      <c r="D34" s="80"/>
      <c r="E34" s="79"/>
      <c r="F34" s="79"/>
      <c r="G34" s="79"/>
      <c r="H34" s="105"/>
      <c r="I34" s="102"/>
      <c r="J34" s="103"/>
    </row>
    <row r="35" spans="1:10" ht="24.95" customHeight="1" x14ac:dyDescent="0.2">
      <c r="A35" s="237" t="s">
        <v>126</v>
      </c>
      <c r="B35" s="238" t="s">
        <v>127</v>
      </c>
      <c r="C35" s="78">
        <v>0.34064722973649936</v>
      </c>
      <c r="D35" s="80">
        <v>34</v>
      </c>
      <c r="E35" s="79">
        <v>9</v>
      </c>
      <c r="F35" s="79">
        <v>45</v>
      </c>
      <c r="G35" s="79">
        <v>76</v>
      </c>
      <c r="H35" s="105">
        <v>41</v>
      </c>
      <c r="I35" s="80">
        <v>-7</v>
      </c>
      <c r="J35" s="81">
        <v>-17.073170731707318</v>
      </c>
    </row>
    <row r="36" spans="1:10" ht="24.95" customHeight="1" x14ac:dyDescent="0.2">
      <c r="A36" s="239" t="s">
        <v>167</v>
      </c>
      <c r="B36" s="240" t="s">
        <v>168</v>
      </c>
      <c r="C36" s="78">
        <v>7.6345055605650733</v>
      </c>
      <c r="D36" s="80">
        <v>762</v>
      </c>
      <c r="E36" s="79">
        <v>972</v>
      </c>
      <c r="F36" s="79">
        <v>698</v>
      </c>
      <c r="G36" s="79">
        <v>964</v>
      </c>
      <c r="H36" s="105">
        <v>972</v>
      </c>
      <c r="I36" s="80">
        <v>-210</v>
      </c>
      <c r="J36" s="81">
        <v>-21.604938271604937</v>
      </c>
    </row>
    <row r="37" spans="1:10" ht="24.95" customHeight="1" x14ac:dyDescent="0.2">
      <c r="A37" s="241" t="s">
        <v>169</v>
      </c>
      <c r="B37" s="242" t="s">
        <v>170</v>
      </c>
      <c r="C37" s="90">
        <v>92.024847209698422</v>
      </c>
      <c r="D37" s="108">
        <v>9185</v>
      </c>
      <c r="E37" s="109">
        <v>10034</v>
      </c>
      <c r="F37" s="109">
        <v>8747</v>
      </c>
      <c r="G37" s="109">
        <v>10561</v>
      </c>
      <c r="H37" s="110">
        <v>8447</v>
      </c>
      <c r="I37" s="108">
        <v>738</v>
      </c>
      <c r="J37" s="111">
        <v>8.7368296436604709</v>
      </c>
    </row>
    <row r="38" spans="1:10" s="113" customFormat="1" ht="11.25" customHeight="1" x14ac:dyDescent="0.2">
      <c r="A38" s="287"/>
      <c r="J38" s="114" t="s">
        <v>37</v>
      </c>
    </row>
    <row r="39" spans="1:10" s="113" customFormat="1" ht="12.75" customHeight="1" x14ac:dyDescent="0.15">
      <c r="A39" s="113" t="s">
        <v>116</v>
      </c>
    </row>
    <row r="40" spans="1:10" s="86" customFormat="1" ht="21" customHeight="1" x14ac:dyDescent="0.2">
      <c r="A40" s="382" t="s">
        <v>371</v>
      </c>
      <c r="B40" s="279"/>
      <c r="C40" s="279"/>
      <c r="D40" s="279"/>
      <c r="E40" s="279"/>
      <c r="F40" s="279"/>
      <c r="G40" s="279"/>
      <c r="H40" s="279"/>
      <c r="I40" s="279"/>
      <c r="J40" s="279"/>
    </row>
    <row r="41" spans="1:10" s="86" customFormat="1" ht="30.6" customHeight="1" x14ac:dyDescent="0.2">
      <c r="A41" s="116" t="s">
        <v>221</v>
      </c>
      <c r="B41" s="116"/>
      <c r="C41" s="116"/>
      <c r="D41" s="116"/>
      <c r="E41" s="116"/>
      <c r="F41" s="116"/>
      <c r="G41" s="116"/>
      <c r="H41" s="116"/>
      <c r="I41" s="116"/>
      <c r="J41" s="116"/>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pans="1:1" s="53" customFormat="1" ht="15.95" customHeight="1" x14ac:dyDescent="0.2"/>
    <row r="82" spans="1:1" s="53" customFormat="1" ht="15.95" customHeight="1" x14ac:dyDescent="0.2"/>
    <row r="83" spans="1:1" s="53" customFormat="1" ht="15.95" customHeight="1" x14ac:dyDescent="0.2"/>
    <row r="84" spans="1:1" s="53" customFormat="1" ht="15.95" customHeight="1" x14ac:dyDescent="0.2"/>
    <row r="85" spans="1:1" s="53" customFormat="1" ht="15.95" customHeight="1" x14ac:dyDescent="0.2"/>
    <row r="86" spans="1:1" s="53" customFormat="1" ht="15.95" customHeight="1" x14ac:dyDescent="0.2"/>
    <row r="87" spans="1:1" s="53" customFormat="1" ht="15.95" customHeight="1" x14ac:dyDescent="0.2"/>
    <row r="88" spans="1:1" s="53" customFormat="1" ht="15.95" customHeight="1" x14ac:dyDescent="0.2">
      <c r="A88" s="386"/>
    </row>
    <row r="89" spans="1:1" s="53" customFormat="1" ht="15.95" customHeight="1" x14ac:dyDescent="0.2"/>
    <row r="90" spans="1:1" s="53" customFormat="1" ht="15.95" customHeight="1" x14ac:dyDescent="0.2"/>
    <row r="91" spans="1:1" s="53" customFormat="1" ht="15.95" customHeight="1" x14ac:dyDescent="0.2"/>
    <row r="92" spans="1:1" s="53" customFormat="1" ht="15.95" customHeight="1" x14ac:dyDescent="0.2"/>
    <row r="93" spans="1:1" s="53" customFormat="1" ht="15.95" customHeight="1" x14ac:dyDescent="0.2"/>
    <row r="94" spans="1:1" s="53" customFormat="1" ht="15.95" customHeight="1" x14ac:dyDescent="0.2"/>
    <row r="95" spans="1:1" s="53" customFormat="1" ht="15.95" customHeight="1" x14ac:dyDescent="0.2"/>
    <row r="96" spans="1:1"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E273E-C3A2-4863-BA30-46717CD6E5BE}">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7" customFormat="1" ht="36.75" customHeight="1" x14ac:dyDescent="0.2">
      <c r="A1" s="32"/>
      <c r="B1" s="33"/>
      <c r="C1" s="33"/>
      <c r="D1" s="33"/>
      <c r="E1" s="33"/>
      <c r="F1" s="33"/>
      <c r="G1" s="33"/>
      <c r="H1" s="33"/>
      <c r="I1" s="33"/>
      <c r="J1" s="33"/>
      <c r="K1" s="34" t="s">
        <v>40</v>
      </c>
    </row>
    <row r="2" spans="1:17" customFormat="1" ht="6.2" customHeight="1" x14ac:dyDescent="0.2">
      <c r="A2" s="35"/>
      <c r="B2" s="36"/>
      <c r="C2" s="36"/>
      <c r="D2" s="36"/>
      <c r="E2" s="36"/>
      <c r="F2" s="36"/>
      <c r="G2" s="36"/>
      <c r="H2" s="36"/>
      <c r="I2" s="36"/>
      <c r="J2" s="36"/>
      <c r="K2" s="36"/>
    </row>
    <row r="3" spans="1:17" s="39" customFormat="1" ht="24.95" customHeight="1" x14ac:dyDescent="0.2">
      <c r="A3" s="37" t="s">
        <v>372</v>
      </c>
      <c r="B3" s="38"/>
      <c r="C3" s="38"/>
      <c r="D3" s="38"/>
      <c r="E3" s="38"/>
      <c r="F3" s="38"/>
      <c r="G3" s="38"/>
      <c r="H3" s="38"/>
      <c r="I3" s="38"/>
      <c r="J3" s="38"/>
      <c r="K3" s="38"/>
    </row>
    <row r="4" spans="1:17" s="39" customFormat="1" ht="12" customHeight="1" x14ac:dyDescent="0.2">
      <c r="A4" s="40" t="s">
        <v>86</v>
      </c>
      <c r="B4" s="40"/>
      <c r="C4" s="40"/>
      <c r="D4" s="40"/>
      <c r="E4" s="40"/>
      <c r="F4" s="40"/>
      <c r="G4" s="40"/>
      <c r="H4" s="40"/>
      <c r="I4" s="40"/>
      <c r="J4" s="40"/>
      <c r="K4" s="40"/>
    </row>
    <row r="5" spans="1:17" s="39" customFormat="1" ht="12" customHeight="1" x14ac:dyDescent="0.2">
      <c r="A5" s="41" t="s">
        <v>336</v>
      </c>
      <c r="B5" s="41"/>
      <c r="C5" s="41"/>
      <c r="D5" s="41"/>
      <c r="E5" s="41"/>
      <c r="F5" s="206"/>
      <c r="G5" s="206"/>
      <c r="H5" s="206"/>
      <c r="I5" s="206"/>
      <c r="J5" s="206"/>
      <c r="K5" s="206"/>
    </row>
    <row r="6" spans="1:17" s="39" customFormat="1" ht="11.25" customHeight="1" x14ac:dyDescent="0.2">
      <c r="A6" s="186"/>
      <c r="B6" s="187"/>
      <c r="C6" s="187"/>
      <c r="D6" s="187"/>
      <c r="E6" s="187"/>
      <c r="F6" s="187"/>
      <c r="G6" s="187"/>
      <c r="H6" s="187"/>
      <c r="I6" s="187"/>
      <c r="J6" s="187"/>
    </row>
    <row r="7" spans="1:17" customFormat="1" ht="24.95" customHeight="1" x14ac:dyDescent="0.2">
      <c r="A7" s="51" t="s">
        <v>334</v>
      </c>
      <c r="B7" s="46"/>
      <c r="C7" s="46"/>
      <c r="D7" s="47" t="s">
        <v>88</v>
      </c>
      <c r="E7" s="375" t="s">
        <v>373</v>
      </c>
      <c r="F7" s="376"/>
      <c r="G7" s="376"/>
      <c r="H7" s="376"/>
      <c r="I7" s="377"/>
      <c r="J7" s="51" t="s">
        <v>360</v>
      </c>
      <c r="K7" s="52"/>
      <c r="L7" s="53"/>
      <c r="M7" s="53"/>
      <c r="N7" s="53"/>
      <c r="O7" s="53"/>
      <c r="Q7" s="387"/>
    </row>
    <row r="8" spans="1:17" ht="21.75" customHeight="1" x14ac:dyDescent="0.2">
      <c r="A8" s="54"/>
      <c r="B8" s="55"/>
      <c r="C8" s="55"/>
      <c r="D8" s="56"/>
      <c r="E8" s="57" t="s">
        <v>336</v>
      </c>
      <c r="F8" s="57" t="s">
        <v>338</v>
      </c>
      <c r="G8" s="57" t="s">
        <v>339</v>
      </c>
      <c r="H8" s="57" t="s">
        <v>340</v>
      </c>
      <c r="I8" s="57" t="s">
        <v>341</v>
      </c>
      <c r="J8" s="58"/>
      <c r="K8" s="59"/>
    </row>
    <row r="9" spans="1:17" ht="12" customHeight="1" x14ac:dyDescent="0.2">
      <c r="A9" s="54"/>
      <c r="B9" s="55"/>
      <c r="C9" s="55"/>
      <c r="D9" s="56"/>
      <c r="E9" s="60"/>
      <c r="F9" s="60"/>
      <c r="G9" s="60"/>
      <c r="H9" s="60"/>
      <c r="I9" s="60"/>
      <c r="J9" s="61" t="s">
        <v>96</v>
      </c>
      <c r="K9" s="62" t="s">
        <v>97</v>
      </c>
    </row>
    <row r="10" spans="1:17" ht="12" customHeight="1" x14ac:dyDescent="0.2">
      <c r="A10" s="63"/>
      <c r="B10" s="64"/>
      <c r="C10" s="64"/>
      <c r="D10" s="65"/>
      <c r="E10" s="66">
        <v>1</v>
      </c>
      <c r="F10" s="66">
        <v>2</v>
      </c>
      <c r="G10" s="66">
        <v>3</v>
      </c>
      <c r="H10" s="66">
        <v>4</v>
      </c>
      <c r="I10" s="66">
        <v>5</v>
      </c>
      <c r="J10" s="66">
        <v>6</v>
      </c>
      <c r="K10" s="66">
        <v>7</v>
      </c>
    </row>
    <row r="11" spans="1:17" ht="18" customHeight="1" x14ac:dyDescent="0.2">
      <c r="A11" s="243" t="s">
        <v>98</v>
      </c>
      <c r="B11" s="244"/>
      <c r="C11" s="245"/>
      <c r="D11" s="246">
        <v>100</v>
      </c>
      <c r="E11" s="250">
        <v>9981</v>
      </c>
      <c r="F11" s="295">
        <v>11015</v>
      </c>
      <c r="G11" s="295">
        <v>9490</v>
      </c>
      <c r="H11" s="295">
        <v>11601</v>
      </c>
      <c r="I11" s="249">
        <v>9460</v>
      </c>
      <c r="J11" s="250">
        <v>521</v>
      </c>
      <c r="K11" s="251">
        <v>5.5073995771670194</v>
      </c>
    </row>
    <row r="12" spans="1:17" ht="18" customHeight="1" x14ac:dyDescent="0.2">
      <c r="A12" s="252" t="s">
        <v>224</v>
      </c>
      <c r="B12" s="253"/>
      <c r="C12" s="253"/>
      <c r="D12" s="254"/>
      <c r="E12" s="267"/>
      <c r="F12" s="267"/>
      <c r="G12" s="267"/>
      <c r="H12" s="267"/>
      <c r="I12" s="267"/>
      <c r="J12" s="254"/>
      <c r="K12" s="255"/>
    </row>
    <row r="13" spans="1:17" ht="15.95" customHeight="1" x14ac:dyDescent="0.2">
      <c r="A13" s="256" t="s">
        <v>225</v>
      </c>
      <c r="B13" s="257"/>
      <c r="C13" s="258"/>
      <c r="D13" s="259">
        <v>24.005610660254483</v>
      </c>
      <c r="E13" s="260">
        <v>2396</v>
      </c>
      <c r="F13" s="261">
        <v>2700</v>
      </c>
      <c r="G13" s="261">
        <v>2588</v>
      </c>
      <c r="H13" s="261">
        <v>2856</v>
      </c>
      <c r="I13" s="262">
        <v>2385</v>
      </c>
      <c r="J13" s="260">
        <v>11</v>
      </c>
      <c r="K13" s="263">
        <v>0.46121593291404611</v>
      </c>
    </row>
    <row r="14" spans="1:17" ht="15.95" customHeight="1" x14ac:dyDescent="0.2">
      <c r="A14" s="256" t="s">
        <v>226</v>
      </c>
      <c r="B14" s="257"/>
      <c r="C14" s="258"/>
      <c r="D14" s="259">
        <v>46.808936980262501</v>
      </c>
      <c r="E14" s="260">
        <v>4672</v>
      </c>
      <c r="F14" s="261">
        <v>4892</v>
      </c>
      <c r="G14" s="261">
        <v>4300</v>
      </c>
      <c r="H14" s="261">
        <v>5309</v>
      </c>
      <c r="I14" s="262">
        <v>4393</v>
      </c>
      <c r="J14" s="260">
        <v>279</v>
      </c>
      <c r="K14" s="263">
        <v>6.3510129751877988</v>
      </c>
    </row>
    <row r="15" spans="1:17" ht="15.95" customHeight="1" x14ac:dyDescent="0.2">
      <c r="A15" s="256" t="s">
        <v>227</v>
      </c>
      <c r="B15" s="257"/>
      <c r="C15" s="258"/>
      <c r="D15" s="259">
        <v>10.950806532411582</v>
      </c>
      <c r="E15" s="260">
        <v>1093</v>
      </c>
      <c r="F15" s="261">
        <v>1211</v>
      </c>
      <c r="G15" s="261">
        <v>1026</v>
      </c>
      <c r="H15" s="261">
        <v>1308</v>
      </c>
      <c r="I15" s="262">
        <v>1007</v>
      </c>
      <c r="J15" s="260">
        <v>86</v>
      </c>
      <c r="K15" s="263">
        <v>8.5402184707050637</v>
      </c>
    </row>
    <row r="16" spans="1:17" ht="15.95" customHeight="1" x14ac:dyDescent="0.2">
      <c r="A16" s="256" t="s">
        <v>228</v>
      </c>
      <c r="B16" s="257"/>
      <c r="C16" s="258"/>
      <c r="D16" s="259">
        <v>17.994188959022143</v>
      </c>
      <c r="E16" s="260">
        <v>1796</v>
      </c>
      <c r="F16" s="261">
        <v>2176</v>
      </c>
      <c r="G16" s="261">
        <v>1560</v>
      </c>
      <c r="H16" s="261">
        <v>2080</v>
      </c>
      <c r="I16" s="262">
        <v>1649</v>
      </c>
      <c r="J16" s="260">
        <v>147</v>
      </c>
      <c r="K16" s="263">
        <v>8.9144936325045485</v>
      </c>
    </row>
    <row r="17" spans="1:11" ht="18" customHeight="1" x14ac:dyDescent="0.2">
      <c r="A17" s="252" t="s">
        <v>235</v>
      </c>
      <c r="B17" s="253"/>
      <c r="C17" s="253"/>
      <c r="D17" s="254"/>
      <c r="E17" s="267"/>
      <c r="F17" s="267"/>
      <c r="G17" s="267"/>
      <c r="H17" s="267"/>
      <c r="I17" s="267"/>
      <c r="J17" s="254"/>
      <c r="K17" s="255"/>
    </row>
    <row r="18" spans="1:11" ht="13.5" customHeight="1" x14ac:dyDescent="0.2">
      <c r="A18" s="256">
        <v>11</v>
      </c>
      <c r="B18" s="257" t="s">
        <v>236</v>
      </c>
      <c r="C18" s="258"/>
      <c r="D18" s="259">
        <v>0.50095180843602849</v>
      </c>
      <c r="E18" s="551">
        <v>50</v>
      </c>
      <c r="F18" s="550">
        <v>29</v>
      </c>
      <c r="G18" s="550">
        <v>72</v>
      </c>
      <c r="H18" s="261">
        <v>147</v>
      </c>
      <c r="I18" s="552">
        <v>59</v>
      </c>
      <c r="J18" s="260">
        <v>-9</v>
      </c>
      <c r="K18" s="263">
        <v>-15.254237288135593</v>
      </c>
    </row>
    <row r="19" spans="1:11" ht="13.5" customHeight="1" x14ac:dyDescent="0.2">
      <c r="A19" s="256" t="s">
        <v>237</v>
      </c>
      <c r="B19" s="257" t="s">
        <v>238</v>
      </c>
      <c r="C19" s="258"/>
      <c r="D19" s="259">
        <v>0.3807233744113816</v>
      </c>
      <c r="E19" s="551">
        <v>38</v>
      </c>
      <c r="F19" s="550">
        <v>18</v>
      </c>
      <c r="G19" s="550">
        <v>65</v>
      </c>
      <c r="H19" s="550">
        <v>95</v>
      </c>
      <c r="I19" s="552">
        <v>45</v>
      </c>
      <c r="J19" s="260">
        <v>-7</v>
      </c>
      <c r="K19" s="263">
        <v>-15.555555555555555</v>
      </c>
    </row>
    <row r="20" spans="1:11" ht="13.5" customHeight="1" x14ac:dyDescent="0.2">
      <c r="A20" s="256">
        <v>12</v>
      </c>
      <c r="B20" s="257" t="s">
        <v>239</v>
      </c>
      <c r="C20" s="258"/>
      <c r="D20" s="259">
        <v>0.54102795311091068</v>
      </c>
      <c r="E20" s="551">
        <v>54</v>
      </c>
      <c r="F20" s="550">
        <v>76</v>
      </c>
      <c r="G20" s="550">
        <v>67</v>
      </c>
      <c r="H20" s="261">
        <v>103</v>
      </c>
      <c r="I20" s="552">
        <v>57</v>
      </c>
      <c r="J20" s="260">
        <v>-3</v>
      </c>
      <c r="K20" s="263">
        <v>-5.2631578947368425</v>
      </c>
    </row>
    <row r="21" spans="1:11" ht="13.5" customHeight="1" x14ac:dyDescent="0.2">
      <c r="A21" s="256">
        <v>21</v>
      </c>
      <c r="B21" s="257" t="s">
        <v>240</v>
      </c>
      <c r="C21" s="258"/>
      <c r="D21" s="259">
        <v>0.4207995190862639</v>
      </c>
      <c r="E21" s="551">
        <v>42</v>
      </c>
      <c r="F21" s="550">
        <v>38</v>
      </c>
      <c r="G21" s="550">
        <v>40</v>
      </c>
      <c r="H21" s="550">
        <v>63</v>
      </c>
      <c r="I21" s="552">
        <v>54</v>
      </c>
      <c r="J21" s="260">
        <v>-12</v>
      </c>
      <c r="K21" s="263">
        <v>-22.222222222222221</v>
      </c>
    </row>
    <row r="22" spans="1:11" ht="13.5" customHeight="1" x14ac:dyDescent="0.2">
      <c r="A22" s="256">
        <v>22</v>
      </c>
      <c r="B22" s="257" t="s">
        <v>241</v>
      </c>
      <c r="C22" s="258"/>
      <c r="D22" s="259">
        <v>0.6111612062919547</v>
      </c>
      <c r="E22" s="551">
        <v>61</v>
      </c>
      <c r="F22" s="550">
        <v>51</v>
      </c>
      <c r="G22" s="550">
        <v>50</v>
      </c>
      <c r="H22" s="550">
        <v>80</v>
      </c>
      <c r="I22" s="552">
        <v>57</v>
      </c>
      <c r="J22" s="260">
        <v>4</v>
      </c>
      <c r="K22" s="263">
        <v>7.0175438596491224</v>
      </c>
    </row>
    <row r="23" spans="1:11" ht="13.5" customHeight="1" x14ac:dyDescent="0.2">
      <c r="A23" s="256">
        <v>23</v>
      </c>
      <c r="B23" s="257" t="s">
        <v>242</v>
      </c>
      <c r="C23" s="258"/>
      <c r="D23" s="259">
        <v>0.64121831479811642</v>
      </c>
      <c r="E23" s="551">
        <v>64</v>
      </c>
      <c r="F23" s="550">
        <v>43</v>
      </c>
      <c r="G23" s="550">
        <v>35</v>
      </c>
      <c r="H23" s="550">
        <v>73</v>
      </c>
      <c r="I23" s="552">
        <v>55</v>
      </c>
      <c r="J23" s="260">
        <v>9</v>
      </c>
      <c r="K23" s="263">
        <v>16.363636363636363</v>
      </c>
    </row>
    <row r="24" spans="1:11" ht="13.5" customHeight="1" x14ac:dyDescent="0.2">
      <c r="A24" s="256">
        <v>24</v>
      </c>
      <c r="B24" s="257" t="s">
        <v>243</v>
      </c>
      <c r="C24" s="258"/>
      <c r="D24" s="259">
        <v>1.3225127742711151</v>
      </c>
      <c r="E24" s="260">
        <v>132</v>
      </c>
      <c r="F24" s="261">
        <v>130</v>
      </c>
      <c r="G24" s="261">
        <v>134</v>
      </c>
      <c r="H24" s="261">
        <v>134</v>
      </c>
      <c r="I24" s="262">
        <v>195</v>
      </c>
      <c r="J24" s="260">
        <v>-63</v>
      </c>
      <c r="K24" s="263">
        <v>-32.307692307692307</v>
      </c>
    </row>
    <row r="25" spans="1:11" ht="13.5" customHeight="1" x14ac:dyDescent="0.2">
      <c r="A25" s="256">
        <v>25</v>
      </c>
      <c r="B25" s="257" t="s">
        <v>244</v>
      </c>
      <c r="C25" s="258"/>
      <c r="D25" s="259">
        <v>2.0338643422502756</v>
      </c>
      <c r="E25" s="260">
        <v>203</v>
      </c>
      <c r="F25" s="261">
        <v>249</v>
      </c>
      <c r="G25" s="261">
        <v>165</v>
      </c>
      <c r="H25" s="261">
        <v>184</v>
      </c>
      <c r="I25" s="262">
        <v>228</v>
      </c>
      <c r="J25" s="260">
        <v>-25</v>
      </c>
      <c r="K25" s="263">
        <v>-10.964912280701755</v>
      </c>
    </row>
    <row r="26" spans="1:11" ht="13.5" customHeight="1" x14ac:dyDescent="0.2">
      <c r="A26" s="256">
        <v>26</v>
      </c>
      <c r="B26" s="257" t="s">
        <v>245</v>
      </c>
      <c r="C26" s="258"/>
      <c r="D26" s="259">
        <v>1.7032361486824967</v>
      </c>
      <c r="E26" s="260">
        <v>170</v>
      </c>
      <c r="F26" s="261">
        <v>214</v>
      </c>
      <c r="G26" s="261">
        <v>140</v>
      </c>
      <c r="H26" s="261">
        <v>220</v>
      </c>
      <c r="I26" s="262">
        <v>245</v>
      </c>
      <c r="J26" s="260">
        <v>-75</v>
      </c>
      <c r="K26" s="263">
        <v>-30.612244897959183</v>
      </c>
    </row>
    <row r="27" spans="1:11" ht="13.5" customHeight="1" x14ac:dyDescent="0.2">
      <c r="A27" s="256">
        <v>27</v>
      </c>
      <c r="B27" s="257" t="s">
        <v>246</v>
      </c>
      <c r="C27" s="258"/>
      <c r="D27" s="259">
        <v>0.85161807434124837</v>
      </c>
      <c r="E27" s="551">
        <v>85</v>
      </c>
      <c r="F27" s="261">
        <v>149</v>
      </c>
      <c r="G27" s="550">
        <v>77</v>
      </c>
      <c r="H27" s="550">
        <v>93</v>
      </c>
      <c r="I27" s="552">
        <v>82</v>
      </c>
      <c r="J27" s="260">
        <v>3</v>
      </c>
      <c r="K27" s="263">
        <v>3.6585365853658538</v>
      </c>
    </row>
    <row r="28" spans="1:11" ht="13.5" customHeight="1" x14ac:dyDescent="0.2">
      <c r="A28" s="256">
        <v>28</v>
      </c>
      <c r="B28" s="257" t="s">
        <v>247</v>
      </c>
      <c r="C28" s="258"/>
      <c r="D28" s="259" t="s">
        <v>548</v>
      </c>
      <c r="E28" s="260" t="s">
        <v>548</v>
      </c>
      <c r="F28" s="550">
        <v>7</v>
      </c>
      <c r="G28" s="550">
        <v>8</v>
      </c>
      <c r="H28" s="550">
        <v>9</v>
      </c>
      <c r="I28" s="552">
        <v>11</v>
      </c>
      <c r="J28" s="260" t="s">
        <v>548</v>
      </c>
      <c r="K28" s="263" t="s">
        <v>548</v>
      </c>
    </row>
    <row r="29" spans="1:11" ht="13.5" customHeight="1" x14ac:dyDescent="0.2">
      <c r="A29" s="256">
        <v>29</v>
      </c>
      <c r="B29" s="257" t="s">
        <v>248</v>
      </c>
      <c r="C29" s="258"/>
      <c r="D29" s="259">
        <v>2.3143973549744516</v>
      </c>
      <c r="E29" s="260">
        <v>231</v>
      </c>
      <c r="F29" s="261">
        <v>311</v>
      </c>
      <c r="G29" s="261">
        <v>257</v>
      </c>
      <c r="H29" s="261">
        <v>274</v>
      </c>
      <c r="I29" s="262">
        <v>250</v>
      </c>
      <c r="J29" s="260">
        <v>-19</v>
      </c>
      <c r="K29" s="263">
        <v>-7.6</v>
      </c>
    </row>
    <row r="30" spans="1:11" ht="13.5" customHeight="1" x14ac:dyDescent="0.2">
      <c r="A30" s="256" t="s">
        <v>249</v>
      </c>
      <c r="B30" s="257" t="s">
        <v>250</v>
      </c>
      <c r="C30" s="258"/>
      <c r="D30" s="259">
        <v>0.41078048291754332</v>
      </c>
      <c r="E30" s="551">
        <v>41</v>
      </c>
      <c r="F30" s="261" t="s">
        <v>548</v>
      </c>
      <c r="G30" s="261" t="s">
        <v>548</v>
      </c>
      <c r="H30" s="261" t="s">
        <v>548</v>
      </c>
      <c r="I30" s="552">
        <v>47</v>
      </c>
      <c r="J30" s="260">
        <v>-6</v>
      </c>
      <c r="K30" s="263">
        <v>-12.76595744680851</v>
      </c>
    </row>
    <row r="31" spans="1:11" ht="13.5" customHeight="1" x14ac:dyDescent="0.2">
      <c r="A31" s="256" t="s">
        <v>251</v>
      </c>
      <c r="B31" s="257" t="s">
        <v>252</v>
      </c>
      <c r="C31" s="258"/>
      <c r="D31" s="259">
        <v>1.9036168720569082</v>
      </c>
      <c r="E31" s="260">
        <v>190</v>
      </c>
      <c r="F31" s="261">
        <v>268</v>
      </c>
      <c r="G31" s="261">
        <v>217</v>
      </c>
      <c r="H31" s="261">
        <v>231</v>
      </c>
      <c r="I31" s="262">
        <v>197</v>
      </c>
      <c r="J31" s="260">
        <v>-7</v>
      </c>
      <c r="K31" s="263">
        <v>-3.5532994923857868</v>
      </c>
    </row>
    <row r="32" spans="1:11" ht="13.5" customHeight="1" x14ac:dyDescent="0.2">
      <c r="A32" s="256">
        <v>31</v>
      </c>
      <c r="B32" s="257" t="s">
        <v>253</v>
      </c>
      <c r="C32" s="258"/>
      <c r="D32" s="259">
        <v>0.4207995190862639</v>
      </c>
      <c r="E32" s="551">
        <v>42</v>
      </c>
      <c r="F32" s="550">
        <v>63</v>
      </c>
      <c r="G32" s="550">
        <v>48</v>
      </c>
      <c r="H32" s="550">
        <v>70</v>
      </c>
      <c r="I32" s="552">
        <v>48</v>
      </c>
      <c r="J32" s="260">
        <v>-6</v>
      </c>
      <c r="K32" s="263">
        <v>-12.5</v>
      </c>
    </row>
    <row r="33" spans="1:11" ht="13.5" customHeight="1" x14ac:dyDescent="0.2">
      <c r="A33" s="256">
        <v>32</v>
      </c>
      <c r="B33" s="257" t="s">
        <v>254</v>
      </c>
      <c r="C33" s="258"/>
      <c r="D33" s="259">
        <v>0.98186554453461572</v>
      </c>
      <c r="E33" s="551">
        <v>98</v>
      </c>
      <c r="F33" s="550">
        <v>99</v>
      </c>
      <c r="G33" s="261">
        <v>108</v>
      </c>
      <c r="H33" s="261">
        <v>156</v>
      </c>
      <c r="I33" s="262">
        <v>114</v>
      </c>
      <c r="J33" s="260">
        <v>-16</v>
      </c>
      <c r="K33" s="263">
        <v>-14.035087719298245</v>
      </c>
    </row>
    <row r="34" spans="1:11" ht="13.5" customHeight="1" x14ac:dyDescent="0.2">
      <c r="A34" s="256">
        <v>33</v>
      </c>
      <c r="B34" s="257" t="s">
        <v>255</v>
      </c>
      <c r="C34" s="258"/>
      <c r="D34" s="259">
        <v>0.53100891694219021</v>
      </c>
      <c r="E34" s="551">
        <v>53</v>
      </c>
      <c r="F34" s="550">
        <v>73</v>
      </c>
      <c r="G34" s="550">
        <v>70</v>
      </c>
      <c r="H34" s="550">
        <v>76</v>
      </c>
      <c r="I34" s="552">
        <v>58</v>
      </c>
      <c r="J34" s="260">
        <v>-5</v>
      </c>
      <c r="K34" s="263">
        <v>-8.6206896551724146</v>
      </c>
    </row>
    <row r="35" spans="1:11" ht="13.5" customHeight="1" x14ac:dyDescent="0.2">
      <c r="A35" s="256">
        <v>34</v>
      </c>
      <c r="B35" s="257" t="s">
        <v>256</v>
      </c>
      <c r="C35" s="258"/>
      <c r="D35" s="259">
        <v>1.442741208295762</v>
      </c>
      <c r="E35" s="260">
        <v>144</v>
      </c>
      <c r="F35" s="261">
        <v>175</v>
      </c>
      <c r="G35" s="261">
        <v>122</v>
      </c>
      <c r="H35" s="261">
        <v>169</v>
      </c>
      <c r="I35" s="262">
        <v>137</v>
      </c>
      <c r="J35" s="260">
        <v>7</v>
      </c>
      <c r="K35" s="263">
        <v>5.1094890510948909</v>
      </c>
    </row>
    <row r="36" spans="1:11" ht="13.5" customHeight="1" x14ac:dyDescent="0.2">
      <c r="A36" s="256">
        <v>41</v>
      </c>
      <c r="B36" s="257" t="s">
        <v>257</v>
      </c>
      <c r="C36" s="258"/>
      <c r="D36" s="259">
        <v>2.2142069932872457</v>
      </c>
      <c r="E36" s="260">
        <v>221</v>
      </c>
      <c r="F36" s="261">
        <v>157</v>
      </c>
      <c r="G36" s="261">
        <v>125</v>
      </c>
      <c r="H36" s="261">
        <v>120</v>
      </c>
      <c r="I36" s="262">
        <v>115</v>
      </c>
      <c r="J36" s="260">
        <v>106</v>
      </c>
      <c r="K36" s="263">
        <v>92.173913043478265</v>
      </c>
    </row>
    <row r="37" spans="1:11" ht="13.5" customHeight="1" x14ac:dyDescent="0.2">
      <c r="A37" s="256">
        <v>42</v>
      </c>
      <c r="B37" s="257" t="s">
        <v>258</v>
      </c>
      <c r="C37" s="258"/>
      <c r="D37" s="259" t="s">
        <v>548</v>
      </c>
      <c r="E37" s="260" t="s">
        <v>548</v>
      </c>
      <c r="F37" s="550">
        <v>8</v>
      </c>
      <c r="G37" s="550">
        <v>8</v>
      </c>
      <c r="H37" s="550">
        <v>10</v>
      </c>
      <c r="I37" s="552">
        <v>14</v>
      </c>
      <c r="J37" s="260" t="s">
        <v>548</v>
      </c>
      <c r="K37" s="263" t="s">
        <v>548</v>
      </c>
    </row>
    <row r="38" spans="1:11" ht="13.5" customHeight="1" x14ac:dyDescent="0.2">
      <c r="A38" s="256">
        <v>43</v>
      </c>
      <c r="B38" s="257" t="s">
        <v>259</v>
      </c>
      <c r="C38" s="258"/>
      <c r="D38" s="259">
        <v>2.9956918144474503</v>
      </c>
      <c r="E38" s="260">
        <v>299</v>
      </c>
      <c r="F38" s="261">
        <v>298</v>
      </c>
      <c r="G38" s="261">
        <v>219</v>
      </c>
      <c r="H38" s="261">
        <v>269</v>
      </c>
      <c r="I38" s="262">
        <v>235</v>
      </c>
      <c r="J38" s="260">
        <v>64</v>
      </c>
      <c r="K38" s="263">
        <v>27.23404255319149</v>
      </c>
    </row>
    <row r="39" spans="1:11" ht="13.5" customHeight="1" x14ac:dyDescent="0.2">
      <c r="A39" s="256">
        <v>51</v>
      </c>
      <c r="B39" s="257" t="s">
        <v>260</v>
      </c>
      <c r="C39" s="258"/>
      <c r="D39" s="259">
        <v>8.3759142370503952</v>
      </c>
      <c r="E39" s="260">
        <v>836</v>
      </c>
      <c r="F39" s="261">
        <v>1201</v>
      </c>
      <c r="G39" s="261">
        <v>1069</v>
      </c>
      <c r="H39" s="261">
        <v>916</v>
      </c>
      <c r="I39" s="262">
        <v>746</v>
      </c>
      <c r="J39" s="260">
        <v>90</v>
      </c>
      <c r="K39" s="263">
        <v>12.064343163538874</v>
      </c>
    </row>
    <row r="40" spans="1:11" ht="13.5" customHeight="1" x14ac:dyDescent="0.2">
      <c r="A40" s="256" t="s">
        <v>261</v>
      </c>
      <c r="B40" s="257" t="s">
        <v>262</v>
      </c>
      <c r="C40" s="258"/>
      <c r="D40" s="259">
        <v>7.5844103797214704</v>
      </c>
      <c r="E40" s="260">
        <v>757</v>
      </c>
      <c r="F40" s="261">
        <v>1116</v>
      </c>
      <c r="G40" s="261">
        <v>985</v>
      </c>
      <c r="H40" s="261">
        <v>847</v>
      </c>
      <c r="I40" s="262">
        <v>675</v>
      </c>
      <c r="J40" s="260">
        <v>82</v>
      </c>
      <c r="K40" s="263">
        <v>12.148148148148149</v>
      </c>
    </row>
    <row r="41" spans="1:11" ht="13.5" customHeight="1" x14ac:dyDescent="0.2">
      <c r="A41" s="256"/>
      <c r="B41" s="257" t="s">
        <v>263</v>
      </c>
      <c r="C41" s="258"/>
      <c r="D41" s="259">
        <v>6.9131349564171929</v>
      </c>
      <c r="E41" s="260">
        <v>690</v>
      </c>
      <c r="F41" s="261">
        <v>1057</v>
      </c>
      <c r="G41" s="261">
        <v>940</v>
      </c>
      <c r="H41" s="261">
        <v>799</v>
      </c>
      <c r="I41" s="262">
        <v>620</v>
      </c>
      <c r="J41" s="260">
        <v>70</v>
      </c>
      <c r="K41" s="263">
        <v>11.290322580645162</v>
      </c>
    </row>
    <row r="42" spans="1:11" ht="13.5" customHeight="1" x14ac:dyDescent="0.2">
      <c r="A42" s="256">
        <v>52</v>
      </c>
      <c r="B42" s="257" t="s">
        <v>264</v>
      </c>
      <c r="C42" s="258"/>
      <c r="D42" s="259">
        <v>4.0877667568379925</v>
      </c>
      <c r="E42" s="260">
        <v>408</v>
      </c>
      <c r="F42" s="261">
        <v>412</v>
      </c>
      <c r="G42" s="261">
        <v>418</v>
      </c>
      <c r="H42" s="261">
        <v>396</v>
      </c>
      <c r="I42" s="262">
        <v>363</v>
      </c>
      <c r="J42" s="260">
        <v>45</v>
      </c>
      <c r="K42" s="263">
        <v>12.396694214876034</v>
      </c>
    </row>
    <row r="43" spans="1:11" ht="13.5" customHeight="1" x14ac:dyDescent="0.2">
      <c r="A43" s="256" t="s">
        <v>265</v>
      </c>
      <c r="B43" s="257" t="s">
        <v>266</v>
      </c>
      <c r="C43" s="258"/>
      <c r="D43" s="259">
        <v>2.6650636208796712</v>
      </c>
      <c r="E43" s="260">
        <v>266</v>
      </c>
      <c r="F43" s="261">
        <v>262</v>
      </c>
      <c r="G43" s="261">
        <v>271</v>
      </c>
      <c r="H43" s="261">
        <v>269</v>
      </c>
      <c r="I43" s="262">
        <v>237</v>
      </c>
      <c r="J43" s="260">
        <v>29</v>
      </c>
      <c r="K43" s="263">
        <v>12.236286919831224</v>
      </c>
    </row>
    <row r="44" spans="1:11" ht="13.5" customHeight="1" x14ac:dyDescent="0.2">
      <c r="A44" s="256">
        <v>53</v>
      </c>
      <c r="B44" s="257" t="s">
        <v>267</v>
      </c>
      <c r="C44" s="258"/>
      <c r="D44" s="259">
        <v>0.86163711050996894</v>
      </c>
      <c r="E44" s="551">
        <v>86</v>
      </c>
      <c r="F44" s="261">
        <v>137</v>
      </c>
      <c r="G44" s="261">
        <v>103</v>
      </c>
      <c r="H44" s="261">
        <v>105</v>
      </c>
      <c r="I44" s="262">
        <v>108</v>
      </c>
      <c r="J44" s="260">
        <v>-22</v>
      </c>
      <c r="K44" s="263">
        <v>-20.37037037037037</v>
      </c>
    </row>
    <row r="45" spans="1:11" ht="13.5" customHeight="1" x14ac:dyDescent="0.2">
      <c r="A45" s="256" t="s">
        <v>268</v>
      </c>
      <c r="B45" s="257" t="s">
        <v>269</v>
      </c>
      <c r="C45" s="258"/>
      <c r="D45" s="259">
        <v>0.83158000200380722</v>
      </c>
      <c r="E45" s="551">
        <v>83</v>
      </c>
      <c r="F45" s="261">
        <v>135</v>
      </c>
      <c r="G45" s="261">
        <v>101</v>
      </c>
      <c r="H45" s="261">
        <v>101</v>
      </c>
      <c r="I45" s="262">
        <v>102</v>
      </c>
      <c r="J45" s="260">
        <v>-19</v>
      </c>
      <c r="K45" s="263">
        <v>-18.627450980392158</v>
      </c>
    </row>
    <row r="46" spans="1:11" ht="13.5" customHeight="1" x14ac:dyDescent="0.2">
      <c r="A46" s="256">
        <v>54</v>
      </c>
      <c r="B46" s="257" t="s">
        <v>270</v>
      </c>
      <c r="C46" s="258"/>
      <c r="D46" s="259">
        <v>5.3601843502655049</v>
      </c>
      <c r="E46" s="260">
        <v>535</v>
      </c>
      <c r="F46" s="261">
        <v>391</v>
      </c>
      <c r="G46" s="261">
        <v>359</v>
      </c>
      <c r="H46" s="261">
        <v>403</v>
      </c>
      <c r="I46" s="262">
        <v>319</v>
      </c>
      <c r="J46" s="260">
        <v>216</v>
      </c>
      <c r="K46" s="263">
        <v>67.711598746081506</v>
      </c>
    </row>
    <row r="47" spans="1:11" ht="13.5" customHeight="1" x14ac:dyDescent="0.2">
      <c r="A47" s="256">
        <v>61</v>
      </c>
      <c r="B47" s="257" t="s">
        <v>271</v>
      </c>
      <c r="C47" s="258"/>
      <c r="D47" s="259">
        <v>2.5949303676986273</v>
      </c>
      <c r="E47" s="260">
        <v>259</v>
      </c>
      <c r="F47" s="261">
        <v>251</v>
      </c>
      <c r="G47" s="261">
        <v>189</v>
      </c>
      <c r="H47" s="261">
        <v>245</v>
      </c>
      <c r="I47" s="262">
        <v>221</v>
      </c>
      <c r="J47" s="260">
        <v>38</v>
      </c>
      <c r="K47" s="263">
        <v>17.194570135746606</v>
      </c>
    </row>
    <row r="48" spans="1:11" ht="13.5" customHeight="1" x14ac:dyDescent="0.2">
      <c r="A48" s="256">
        <v>62</v>
      </c>
      <c r="B48" s="257" t="s">
        <v>272</v>
      </c>
      <c r="C48" s="258"/>
      <c r="D48" s="259">
        <v>6.5123735096683699</v>
      </c>
      <c r="E48" s="260">
        <v>650</v>
      </c>
      <c r="F48" s="261">
        <v>853</v>
      </c>
      <c r="G48" s="261">
        <v>879</v>
      </c>
      <c r="H48" s="261">
        <v>994</v>
      </c>
      <c r="I48" s="262">
        <v>825</v>
      </c>
      <c r="J48" s="260">
        <v>-175</v>
      </c>
      <c r="K48" s="263">
        <v>-21.212121212121211</v>
      </c>
    </row>
    <row r="49" spans="1:11" ht="13.5" customHeight="1" x14ac:dyDescent="0.2">
      <c r="A49" s="256">
        <v>63</v>
      </c>
      <c r="B49" s="257" t="s">
        <v>273</v>
      </c>
      <c r="C49" s="258"/>
      <c r="D49" s="259">
        <v>5.7409077246768865</v>
      </c>
      <c r="E49" s="260">
        <v>573</v>
      </c>
      <c r="F49" s="261">
        <v>538</v>
      </c>
      <c r="G49" s="261">
        <v>620</v>
      </c>
      <c r="H49" s="261">
        <v>595</v>
      </c>
      <c r="I49" s="262">
        <v>512</v>
      </c>
      <c r="J49" s="260">
        <v>61</v>
      </c>
      <c r="K49" s="263">
        <v>11.9140625</v>
      </c>
    </row>
    <row r="50" spans="1:11" ht="13.5" customHeight="1" x14ac:dyDescent="0.2">
      <c r="A50" s="256" t="s">
        <v>274</v>
      </c>
      <c r="B50" s="257" t="s">
        <v>275</v>
      </c>
      <c r="C50" s="258"/>
      <c r="D50" s="259">
        <v>0.68129445947299871</v>
      </c>
      <c r="E50" s="551">
        <v>68</v>
      </c>
      <c r="F50" s="550">
        <v>90</v>
      </c>
      <c r="G50" s="550">
        <v>78</v>
      </c>
      <c r="H50" s="550">
        <v>54</v>
      </c>
      <c r="I50" s="552">
        <v>78</v>
      </c>
      <c r="J50" s="260">
        <v>-10</v>
      </c>
      <c r="K50" s="263">
        <v>-12.820512820512821</v>
      </c>
    </row>
    <row r="51" spans="1:11" ht="13.5" customHeight="1" x14ac:dyDescent="0.2">
      <c r="A51" s="256" t="s">
        <v>276</v>
      </c>
      <c r="B51" s="257" t="s">
        <v>277</v>
      </c>
      <c r="C51" s="258"/>
      <c r="D51" s="259">
        <v>4.5386233844304176</v>
      </c>
      <c r="E51" s="260">
        <v>453</v>
      </c>
      <c r="F51" s="261">
        <v>385</v>
      </c>
      <c r="G51" s="261">
        <v>483</v>
      </c>
      <c r="H51" s="261">
        <v>479</v>
      </c>
      <c r="I51" s="262">
        <v>358</v>
      </c>
      <c r="J51" s="260">
        <v>95</v>
      </c>
      <c r="K51" s="263">
        <v>26.536312849162012</v>
      </c>
    </row>
    <row r="52" spans="1:11" ht="13.5" customHeight="1" x14ac:dyDescent="0.2">
      <c r="A52" s="256">
        <v>71</v>
      </c>
      <c r="B52" s="257" t="s">
        <v>278</v>
      </c>
      <c r="C52" s="258"/>
      <c r="D52" s="259">
        <v>11.241358581304478</v>
      </c>
      <c r="E52" s="260">
        <v>1122</v>
      </c>
      <c r="F52" s="261">
        <v>1255</v>
      </c>
      <c r="G52" s="261">
        <v>990</v>
      </c>
      <c r="H52" s="261">
        <v>1131</v>
      </c>
      <c r="I52" s="262">
        <v>1011</v>
      </c>
      <c r="J52" s="260">
        <v>111</v>
      </c>
      <c r="K52" s="263">
        <v>10.979228486646884</v>
      </c>
    </row>
    <row r="53" spans="1:11" ht="13.5" customHeight="1" x14ac:dyDescent="0.2">
      <c r="A53" s="256" t="s">
        <v>279</v>
      </c>
      <c r="B53" s="257" t="s">
        <v>280</v>
      </c>
      <c r="C53" s="258"/>
      <c r="D53" s="259">
        <v>2.554854223023745</v>
      </c>
      <c r="E53" s="260">
        <v>255</v>
      </c>
      <c r="F53" s="261">
        <v>337</v>
      </c>
      <c r="G53" s="261">
        <v>231</v>
      </c>
      <c r="H53" s="261">
        <v>260</v>
      </c>
      <c r="I53" s="262">
        <v>250</v>
      </c>
      <c r="J53" s="260">
        <v>5</v>
      </c>
      <c r="K53" s="263">
        <v>2</v>
      </c>
    </row>
    <row r="54" spans="1:11" ht="13.5" customHeight="1" x14ac:dyDescent="0.2">
      <c r="A54" s="256" t="s">
        <v>281</v>
      </c>
      <c r="B54" s="257" t="s">
        <v>282</v>
      </c>
      <c r="C54" s="258"/>
      <c r="D54" s="259">
        <v>7.0634204989480009</v>
      </c>
      <c r="E54" s="260">
        <v>705</v>
      </c>
      <c r="F54" s="261">
        <v>743</v>
      </c>
      <c r="G54" s="261">
        <v>650</v>
      </c>
      <c r="H54" s="261">
        <v>719</v>
      </c>
      <c r="I54" s="262">
        <v>627</v>
      </c>
      <c r="J54" s="260">
        <v>78</v>
      </c>
      <c r="K54" s="263">
        <v>12.440191387559809</v>
      </c>
    </row>
    <row r="55" spans="1:11" ht="13.5" customHeight="1" x14ac:dyDescent="0.2">
      <c r="A55" s="256">
        <v>72</v>
      </c>
      <c r="B55" s="257" t="s">
        <v>283</v>
      </c>
      <c r="C55" s="258"/>
      <c r="D55" s="259">
        <v>2.7552349463981565</v>
      </c>
      <c r="E55" s="260">
        <v>275</v>
      </c>
      <c r="F55" s="261">
        <v>300</v>
      </c>
      <c r="G55" s="261">
        <v>240</v>
      </c>
      <c r="H55" s="261">
        <v>294</v>
      </c>
      <c r="I55" s="262">
        <v>272</v>
      </c>
      <c r="J55" s="260">
        <v>3</v>
      </c>
      <c r="K55" s="263">
        <v>1.1029411764705883</v>
      </c>
    </row>
    <row r="56" spans="1:11" ht="13.5" customHeight="1" x14ac:dyDescent="0.2">
      <c r="A56" s="256" t="s">
        <v>284</v>
      </c>
      <c r="B56" s="257" t="s">
        <v>285</v>
      </c>
      <c r="C56" s="258"/>
      <c r="D56" s="259">
        <v>1.2223224125839094</v>
      </c>
      <c r="E56" s="260">
        <v>122</v>
      </c>
      <c r="F56" s="261">
        <v>159</v>
      </c>
      <c r="G56" s="261">
        <v>125</v>
      </c>
      <c r="H56" s="261">
        <v>142</v>
      </c>
      <c r="I56" s="262">
        <v>128</v>
      </c>
      <c r="J56" s="260">
        <v>-6</v>
      </c>
      <c r="K56" s="263">
        <v>-4.6875</v>
      </c>
    </row>
    <row r="57" spans="1:11" ht="13.5" customHeight="1" x14ac:dyDescent="0.2">
      <c r="A57" s="256" t="s">
        <v>286</v>
      </c>
      <c r="B57" s="257" t="s">
        <v>287</v>
      </c>
      <c r="C57" s="258"/>
      <c r="D57" s="259">
        <v>1.2423604849213505</v>
      </c>
      <c r="E57" s="260">
        <v>124</v>
      </c>
      <c r="F57" s="261">
        <v>103</v>
      </c>
      <c r="G57" s="550">
        <v>89</v>
      </c>
      <c r="H57" s="261">
        <v>110</v>
      </c>
      <c r="I57" s="552">
        <v>98</v>
      </c>
      <c r="J57" s="260">
        <v>26</v>
      </c>
      <c r="K57" s="263">
        <v>26.530612244897959</v>
      </c>
    </row>
    <row r="58" spans="1:11" ht="13.5" customHeight="1" x14ac:dyDescent="0.2">
      <c r="A58" s="256">
        <v>73</v>
      </c>
      <c r="B58" s="257" t="s">
        <v>288</v>
      </c>
      <c r="C58" s="258"/>
      <c r="D58" s="259">
        <v>3.4265103697024348</v>
      </c>
      <c r="E58" s="260">
        <v>342</v>
      </c>
      <c r="F58" s="261">
        <v>341</v>
      </c>
      <c r="G58" s="261">
        <v>285</v>
      </c>
      <c r="H58" s="261">
        <v>270</v>
      </c>
      <c r="I58" s="262">
        <v>305</v>
      </c>
      <c r="J58" s="260">
        <v>37</v>
      </c>
      <c r="K58" s="263">
        <v>12.131147540983607</v>
      </c>
    </row>
    <row r="59" spans="1:11" ht="13.5" customHeight="1" x14ac:dyDescent="0.2">
      <c r="A59" s="256" t="s">
        <v>289</v>
      </c>
      <c r="B59" s="257" t="s">
        <v>290</v>
      </c>
      <c r="C59" s="258"/>
      <c r="D59" s="259">
        <v>2.4947400060114218</v>
      </c>
      <c r="E59" s="260">
        <v>249</v>
      </c>
      <c r="F59" s="261">
        <v>260</v>
      </c>
      <c r="G59" s="261">
        <v>199</v>
      </c>
      <c r="H59" s="261">
        <v>216</v>
      </c>
      <c r="I59" s="262">
        <v>200</v>
      </c>
      <c r="J59" s="260">
        <v>49</v>
      </c>
      <c r="K59" s="263">
        <v>24.5</v>
      </c>
    </row>
    <row r="60" spans="1:11" ht="13.5" customHeight="1" x14ac:dyDescent="0.2">
      <c r="A60" s="256">
        <v>81</v>
      </c>
      <c r="B60" s="257" t="s">
        <v>291</v>
      </c>
      <c r="C60" s="258"/>
      <c r="D60" s="259">
        <v>11.762348462077949</v>
      </c>
      <c r="E60" s="260">
        <v>1174</v>
      </c>
      <c r="F60" s="261">
        <v>980</v>
      </c>
      <c r="G60" s="261">
        <v>841</v>
      </c>
      <c r="H60" s="261">
        <v>941</v>
      </c>
      <c r="I60" s="262">
        <v>871</v>
      </c>
      <c r="J60" s="260">
        <v>303</v>
      </c>
      <c r="K60" s="263">
        <v>34.787600459242249</v>
      </c>
    </row>
    <row r="61" spans="1:11" ht="13.5" customHeight="1" x14ac:dyDescent="0.2">
      <c r="A61" s="256" t="s">
        <v>292</v>
      </c>
      <c r="B61" s="257" t="s">
        <v>293</v>
      </c>
      <c r="C61" s="258"/>
      <c r="D61" s="259">
        <v>2.8654443442540827</v>
      </c>
      <c r="E61" s="260">
        <v>286</v>
      </c>
      <c r="F61" s="261">
        <v>272</v>
      </c>
      <c r="G61" s="261">
        <v>154</v>
      </c>
      <c r="H61" s="261">
        <v>206</v>
      </c>
      <c r="I61" s="262">
        <v>207</v>
      </c>
      <c r="J61" s="260">
        <v>79</v>
      </c>
      <c r="K61" s="263">
        <v>38.164251207729471</v>
      </c>
    </row>
    <row r="62" spans="1:11" ht="13.5" customHeight="1" x14ac:dyDescent="0.2">
      <c r="A62" s="256" t="s">
        <v>294</v>
      </c>
      <c r="B62" s="257" t="s">
        <v>365</v>
      </c>
      <c r="C62" s="258"/>
      <c r="D62" s="259">
        <v>3.6268910930768459</v>
      </c>
      <c r="E62" s="260">
        <v>362</v>
      </c>
      <c r="F62" s="261">
        <v>371</v>
      </c>
      <c r="G62" s="261">
        <v>355</v>
      </c>
      <c r="H62" s="261">
        <v>465</v>
      </c>
      <c r="I62" s="262">
        <v>362</v>
      </c>
      <c r="J62" s="260">
        <v>0</v>
      </c>
      <c r="K62" s="263">
        <v>0</v>
      </c>
    </row>
    <row r="63" spans="1:11" ht="13.5" customHeight="1" x14ac:dyDescent="0.2">
      <c r="A63" s="256" t="s">
        <v>296</v>
      </c>
      <c r="B63" s="257" t="s">
        <v>297</v>
      </c>
      <c r="C63" s="258"/>
      <c r="D63" s="259">
        <v>1.4928363891393648</v>
      </c>
      <c r="E63" s="260">
        <v>149</v>
      </c>
      <c r="F63" s="261">
        <v>190</v>
      </c>
      <c r="G63" s="261">
        <v>102</v>
      </c>
      <c r="H63" s="261">
        <v>113</v>
      </c>
      <c r="I63" s="262">
        <v>127</v>
      </c>
      <c r="J63" s="260">
        <v>22</v>
      </c>
      <c r="K63" s="263">
        <v>17.322834645669293</v>
      </c>
    </row>
    <row r="64" spans="1:11" ht="13.5" customHeight="1" x14ac:dyDescent="0.2">
      <c r="A64" s="256" t="s">
        <v>298</v>
      </c>
      <c r="B64" s="257" t="s">
        <v>299</v>
      </c>
      <c r="C64" s="258"/>
      <c r="D64" s="259">
        <v>0.67127542330427814</v>
      </c>
      <c r="E64" s="551">
        <v>67</v>
      </c>
      <c r="F64" s="550">
        <v>50</v>
      </c>
      <c r="G64" s="550">
        <v>70</v>
      </c>
      <c r="H64" s="550">
        <v>56</v>
      </c>
      <c r="I64" s="552">
        <v>40</v>
      </c>
      <c r="J64" s="260">
        <v>27</v>
      </c>
      <c r="K64" s="263">
        <v>67.5</v>
      </c>
    </row>
    <row r="65" spans="1:11" ht="13.5" customHeight="1" x14ac:dyDescent="0.2">
      <c r="A65" s="256">
        <v>82</v>
      </c>
      <c r="B65" s="257" t="s">
        <v>300</v>
      </c>
      <c r="C65" s="258"/>
      <c r="D65" s="259">
        <v>2.0639214507564372</v>
      </c>
      <c r="E65" s="260">
        <v>206</v>
      </c>
      <c r="F65" s="261">
        <v>242</v>
      </c>
      <c r="G65" s="261">
        <v>228</v>
      </c>
      <c r="H65" s="261">
        <v>256</v>
      </c>
      <c r="I65" s="262">
        <v>256</v>
      </c>
      <c r="J65" s="260">
        <v>-50</v>
      </c>
      <c r="K65" s="263">
        <v>-19.53125</v>
      </c>
    </row>
    <row r="66" spans="1:11" ht="13.5" customHeight="1" x14ac:dyDescent="0.2">
      <c r="A66" s="256" t="s">
        <v>301</v>
      </c>
      <c r="B66" s="257" t="s">
        <v>552</v>
      </c>
      <c r="C66" s="258"/>
      <c r="D66" s="259">
        <v>1.2824366295962328</v>
      </c>
      <c r="E66" s="260">
        <v>128</v>
      </c>
      <c r="F66" s="261">
        <v>146</v>
      </c>
      <c r="G66" s="261">
        <v>122</v>
      </c>
      <c r="H66" s="261">
        <v>136</v>
      </c>
      <c r="I66" s="262">
        <v>153</v>
      </c>
      <c r="J66" s="260">
        <v>-25</v>
      </c>
      <c r="K66" s="263">
        <v>-16.33986928104575</v>
      </c>
    </row>
    <row r="67" spans="1:11" ht="13.5" customHeight="1" x14ac:dyDescent="0.2">
      <c r="A67" s="256" t="s">
        <v>302</v>
      </c>
      <c r="B67" s="257" t="s">
        <v>303</v>
      </c>
      <c r="C67" s="258"/>
      <c r="D67" s="259">
        <v>0.45085662759242562</v>
      </c>
      <c r="E67" s="551">
        <v>45</v>
      </c>
      <c r="F67" s="550">
        <v>61</v>
      </c>
      <c r="G67" s="550">
        <v>60</v>
      </c>
      <c r="H67" s="550">
        <v>73</v>
      </c>
      <c r="I67" s="552">
        <v>67</v>
      </c>
      <c r="J67" s="260">
        <v>-22</v>
      </c>
      <c r="K67" s="263">
        <v>-32.835820895522389</v>
      </c>
    </row>
    <row r="68" spans="1:11" ht="13.5" customHeight="1" x14ac:dyDescent="0.2">
      <c r="A68" s="256">
        <v>83</v>
      </c>
      <c r="B68" s="257" t="s">
        <v>304</v>
      </c>
      <c r="C68" s="258"/>
      <c r="D68" s="259">
        <v>5.2700130247470192</v>
      </c>
      <c r="E68" s="260">
        <v>526</v>
      </c>
      <c r="F68" s="261">
        <v>575</v>
      </c>
      <c r="G68" s="261">
        <v>486</v>
      </c>
      <c r="H68" s="261">
        <v>1340</v>
      </c>
      <c r="I68" s="262">
        <v>513</v>
      </c>
      <c r="J68" s="260">
        <v>13</v>
      </c>
      <c r="K68" s="263">
        <v>2.53411306042885</v>
      </c>
    </row>
    <row r="69" spans="1:11" ht="13.5" customHeight="1" x14ac:dyDescent="0.2">
      <c r="A69" s="256" t="s">
        <v>305</v>
      </c>
      <c r="B69" s="257" t="s">
        <v>306</v>
      </c>
      <c r="C69" s="258"/>
      <c r="D69" s="259">
        <v>4.7790802524797114</v>
      </c>
      <c r="E69" s="260">
        <v>477</v>
      </c>
      <c r="F69" s="261">
        <v>521</v>
      </c>
      <c r="G69" s="261">
        <v>437</v>
      </c>
      <c r="H69" s="261">
        <v>1277</v>
      </c>
      <c r="I69" s="262">
        <v>464</v>
      </c>
      <c r="J69" s="260">
        <v>13</v>
      </c>
      <c r="K69" s="263">
        <v>2.8017241379310347</v>
      </c>
    </row>
    <row r="70" spans="1:11" ht="13.5" customHeight="1" x14ac:dyDescent="0.2">
      <c r="A70" s="256"/>
      <c r="B70" s="257" t="s">
        <v>307</v>
      </c>
      <c r="C70" s="258"/>
      <c r="D70" s="259">
        <v>1.3124937381023944</v>
      </c>
      <c r="E70" s="260">
        <v>131</v>
      </c>
      <c r="F70" s="261">
        <v>200</v>
      </c>
      <c r="G70" s="261">
        <v>122</v>
      </c>
      <c r="H70" s="261">
        <v>321</v>
      </c>
      <c r="I70" s="262">
        <v>146</v>
      </c>
      <c r="J70" s="260">
        <v>-15</v>
      </c>
      <c r="K70" s="263">
        <v>-10.273972602739725</v>
      </c>
    </row>
    <row r="71" spans="1:11" ht="13.5" customHeight="1" x14ac:dyDescent="0.2">
      <c r="A71" s="256">
        <v>84</v>
      </c>
      <c r="B71" s="257" t="s">
        <v>308</v>
      </c>
      <c r="C71" s="258"/>
      <c r="D71" s="259">
        <v>4.7189660354673881</v>
      </c>
      <c r="E71" s="260">
        <v>471</v>
      </c>
      <c r="F71" s="261">
        <v>793</v>
      </c>
      <c r="G71" s="261">
        <v>513</v>
      </c>
      <c r="H71" s="261">
        <v>791</v>
      </c>
      <c r="I71" s="262">
        <v>552</v>
      </c>
      <c r="J71" s="260">
        <v>-81</v>
      </c>
      <c r="K71" s="263">
        <v>-14.673913043478262</v>
      </c>
    </row>
    <row r="72" spans="1:11" ht="13.5" customHeight="1" x14ac:dyDescent="0.2">
      <c r="A72" s="256" t="s">
        <v>309</v>
      </c>
      <c r="B72" s="257" t="s">
        <v>310</v>
      </c>
      <c r="C72" s="258"/>
      <c r="D72" s="259">
        <v>0.6111612062919547</v>
      </c>
      <c r="E72" s="551">
        <v>61</v>
      </c>
      <c r="F72" s="550">
        <v>96</v>
      </c>
      <c r="G72" s="550">
        <v>48</v>
      </c>
      <c r="H72" s="261">
        <v>231</v>
      </c>
      <c r="I72" s="552">
        <v>44</v>
      </c>
      <c r="J72" s="260">
        <v>17</v>
      </c>
      <c r="K72" s="263">
        <v>38.636363636363633</v>
      </c>
    </row>
    <row r="73" spans="1:11" ht="13.5" customHeight="1" x14ac:dyDescent="0.2">
      <c r="A73" s="256" t="s">
        <v>311</v>
      </c>
      <c r="B73" s="257" t="s">
        <v>312</v>
      </c>
      <c r="C73" s="258"/>
      <c r="D73" s="259">
        <v>9.0171325518485126E-2</v>
      </c>
      <c r="E73" s="551">
        <v>9</v>
      </c>
      <c r="F73" s="550">
        <v>13</v>
      </c>
      <c r="G73" s="550">
        <v>7</v>
      </c>
      <c r="H73" s="550">
        <v>24</v>
      </c>
      <c r="I73" s="552">
        <v>9</v>
      </c>
      <c r="J73" s="260">
        <v>0</v>
      </c>
      <c r="K73" s="263">
        <v>0</v>
      </c>
    </row>
    <row r="74" spans="1:11" s="86" customFormat="1" ht="13.5" customHeight="1" x14ac:dyDescent="0.2">
      <c r="A74" s="256" t="s">
        <v>313</v>
      </c>
      <c r="B74" s="257" t="s">
        <v>314</v>
      </c>
      <c r="C74" s="258"/>
      <c r="D74" s="259">
        <v>3.6870053100891695</v>
      </c>
      <c r="E74" s="260">
        <v>368</v>
      </c>
      <c r="F74" s="261">
        <v>611</v>
      </c>
      <c r="G74" s="261">
        <v>422</v>
      </c>
      <c r="H74" s="261">
        <v>477</v>
      </c>
      <c r="I74" s="262">
        <v>453</v>
      </c>
      <c r="J74" s="260">
        <v>-85</v>
      </c>
      <c r="K74" s="263">
        <v>-18.763796909492275</v>
      </c>
    </row>
    <row r="75" spans="1:11" s="113" customFormat="1" ht="13.5" customHeight="1" x14ac:dyDescent="0.15">
      <c r="A75" s="256">
        <v>91</v>
      </c>
      <c r="B75" s="257" t="s">
        <v>315</v>
      </c>
      <c r="C75" s="258"/>
      <c r="D75" s="259">
        <v>0.26049494038673482</v>
      </c>
      <c r="E75" s="551">
        <v>26</v>
      </c>
      <c r="F75" s="550">
        <v>41</v>
      </c>
      <c r="G75" s="550">
        <v>30</v>
      </c>
      <c r="H75" s="550">
        <v>39</v>
      </c>
      <c r="I75" s="552">
        <v>36</v>
      </c>
      <c r="J75" s="260">
        <v>-10</v>
      </c>
      <c r="K75" s="263">
        <v>-27.777777777777779</v>
      </c>
    </row>
    <row r="76" spans="1:11" s="113" customFormat="1" ht="13.5" customHeight="1" x14ac:dyDescent="0.15">
      <c r="A76" s="256">
        <v>92</v>
      </c>
      <c r="B76" s="257" t="s">
        <v>316</v>
      </c>
      <c r="C76" s="258"/>
      <c r="D76" s="259">
        <v>2.8053301272417595</v>
      </c>
      <c r="E76" s="260">
        <v>280</v>
      </c>
      <c r="F76" s="261">
        <v>279</v>
      </c>
      <c r="G76" s="261">
        <v>297</v>
      </c>
      <c r="H76" s="261">
        <v>276</v>
      </c>
      <c r="I76" s="262">
        <v>285</v>
      </c>
      <c r="J76" s="260">
        <v>-5</v>
      </c>
      <c r="K76" s="263">
        <v>-1.7543859649122806</v>
      </c>
    </row>
    <row r="77" spans="1:11" s="86" customFormat="1" ht="13.5" customHeight="1" x14ac:dyDescent="0.2">
      <c r="A77" s="256">
        <v>93</v>
      </c>
      <c r="B77" s="257" t="s">
        <v>317</v>
      </c>
      <c r="C77" s="258"/>
      <c r="D77" s="259">
        <v>0.14026650636208796</v>
      </c>
      <c r="E77" s="551">
        <v>14</v>
      </c>
      <c r="F77" s="550">
        <v>15</v>
      </c>
      <c r="G77" s="550">
        <v>10</v>
      </c>
      <c r="H77" s="550">
        <v>22</v>
      </c>
      <c r="I77" s="552">
        <v>18</v>
      </c>
      <c r="J77" s="260">
        <v>-4</v>
      </c>
      <c r="K77" s="263">
        <v>-22.222222222222221</v>
      </c>
    </row>
    <row r="78" spans="1:11" s="346" customFormat="1" ht="13.5" customHeight="1" x14ac:dyDescent="0.2">
      <c r="A78" s="256">
        <v>94</v>
      </c>
      <c r="B78" s="257" t="s">
        <v>318</v>
      </c>
      <c r="C78" s="258"/>
      <c r="D78" s="259">
        <v>2.1641118124436427</v>
      </c>
      <c r="E78" s="260">
        <v>216</v>
      </c>
      <c r="F78" s="261">
        <v>205</v>
      </c>
      <c r="G78" s="261">
        <v>172</v>
      </c>
      <c r="H78" s="261">
        <v>289</v>
      </c>
      <c r="I78" s="262">
        <v>207</v>
      </c>
      <c r="J78" s="260">
        <v>9</v>
      </c>
      <c r="K78" s="263">
        <v>4.3478260869565215</v>
      </c>
    </row>
    <row r="79" spans="1:11" s="86" customFormat="1" ht="13.5" customHeight="1" x14ac:dyDescent="0.2">
      <c r="A79" s="270" t="s">
        <v>319</v>
      </c>
      <c r="B79" s="271" t="s">
        <v>320</v>
      </c>
      <c r="C79" s="272"/>
      <c r="D79" s="273">
        <v>0.24045686804929367</v>
      </c>
      <c r="E79" s="553">
        <v>24</v>
      </c>
      <c r="F79" s="554">
        <v>36</v>
      </c>
      <c r="G79" s="554">
        <v>16</v>
      </c>
      <c r="H79" s="554">
        <v>48</v>
      </c>
      <c r="I79" s="555">
        <v>26</v>
      </c>
      <c r="J79" s="274">
        <v>-2</v>
      </c>
      <c r="K79" s="549">
        <v>-7.6923076923076925</v>
      </c>
    </row>
    <row r="80" spans="1:11" s="86" customFormat="1" ht="12.75" customHeight="1" x14ac:dyDescent="0.2">
      <c r="K80" s="114" t="s">
        <v>37</v>
      </c>
    </row>
    <row r="81" spans="1:11" s="86" customFormat="1" ht="15.75" customHeight="1" x14ac:dyDescent="0.2">
      <c r="A81" s="113" t="s">
        <v>116</v>
      </c>
      <c r="B81" s="113"/>
      <c r="C81" s="113"/>
      <c r="D81" s="113"/>
      <c r="E81" s="113"/>
      <c r="F81" s="113"/>
      <c r="G81" s="113"/>
      <c r="H81" s="113"/>
      <c r="I81" s="113"/>
      <c r="J81" s="113"/>
      <c r="K81" s="113"/>
    </row>
    <row r="82" spans="1:11" ht="21" customHeight="1" x14ac:dyDescent="0.2">
      <c r="A82" s="116" t="s">
        <v>366</v>
      </c>
      <c r="B82" s="116"/>
      <c r="C82" s="116"/>
      <c r="D82" s="116"/>
      <c r="E82" s="116"/>
      <c r="F82" s="116"/>
      <c r="G82" s="116"/>
      <c r="H82" s="116"/>
      <c r="I82" s="116"/>
      <c r="J82" s="116"/>
      <c r="K82" s="116"/>
    </row>
    <row r="83" spans="1:11" ht="21" customHeight="1" x14ac:dyDescent="0.2">
      <c r="A83" s="382" t="s">
        <v>374</v>
      </c>
      <c r="B83" s="382"/>
      <c r="C83" s="382"/>
      <c r="D83" s="382"/>
      <c r="E83" s="382"/>
      <c r="F83" s="382"/>
      <c r="G83" s="382"/>
      <c r="H83" s="382"/>
      <c r="I83" s="382"/>
      <c r="J83" s="382"/>
      <c r="K83" s="382"/>
    </row>
    <row r="84" spans="1:11" ht="21" customHeight="1" x14ac:dyDescent="0.2">
      <c r="A84" s="116" t="s">
        <v>323</v>
      </c>
      <c r="B84" s="116"/>
      <c r="C84" s="116"/>
      <c r="D84" s="116"/>
      <c r="E84" s="116"/>
      <c r="F84" s="116"/>
      <c r="G84" s="116"/>
      <c r="H84" s="116"/>
      <c r="I84" s="116"/>
      <c r="J84" s="116"/>
      <c r="K84" s="116"/>
    </row>
    <row r="85" spans="1:11" ht="15.75" customHeight="1" x14ac:dyDescent="0.2">
      <c r="A85" s="116" t="s">
        <v>368</v>
      </c>
      <c r="B85" s="116"/>
      <c r="C85" s="116"/>
      <c r="D85" s="116"/>
      <c r="E85" s="116"/>
      <c r="F85" s="116"/>
      <c r="G85" s="116"/>
      <c r="H85" s="116"/>
      <c r="I85" s="116"/>
      <c r="J85" s="116"/>
      <c r="K85" s="116"/>
    </row>
    <row r="86" spans="1:11" ht="15.75" customHeight="1" x14ac:dyDescent="0.2">
      <c r="A86" s="116" t="s">
        <v>324</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9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66256-8F32-44A2-B4DC-AF9657202CD3}">
  <sheetPr codeName="Tabelle38"/>
  <dimension ref="A1:N200"/>
  <sheetViews>
    <sheetView showGridLines="0" zoomScaleNormal="100" workbookViewId="0"/>
  </sheetViews>
  <sheetFormatPr baseColWidth="10" defaultColWidth="8.85546875" defaultRowHeight="15.95" customHeight="1" x14ac:dyDescent="0.2"/>
  <cols>
    <col min="1" max="1" width="16.85546875" style="53" customWidth="1"/>
    <col min="2" max="2" width="9.7109375" style="87" customWidth="1"/>
    <col min="3" max="9" width="9.7109375" style="120" customWidth="1"/>
    <col min="10" max="10" width="9.7109375" style="121" customWidth="1"/>
    <col min="11" max="11" width="9.7109375" style="53" customWidth="1"/>
    <col min="12" max="12" width="9.7109375" style="120" customWidth="1"/>
    <col min="13" max="13" width="9.7109375" style="53" customWidth="1"/>
    <col min="14" max="16384" width="8.85546875" style="53"/>
  </cols>
  <sheetData>
    <row r="1" spans="1:13" customFormat="1" ht="36.75" customHeight="1" x14ac:dyDescent="0.2">
      <c r="A1" s="33" t="s">
        <v>63</v>
      </c>
      <c r="B1" s="33"/>
      <c r="C1" s="33"/>
      <c r="D1" s="33"/>
      <c r="E1" s="33"/>
      <c r="F1" s="33"/>
      <c r="G1" s="33"/>
      <c r="H1" s="33"/>
      <c r="I1" s="33"/>
      <c r="J1" s="33"/>
      <c r="K1" s="12"/>
      <c r="L1" s="33"/>
      <c r="M1" s="34" t="s">
        <v>40</v>
      </c>
    </row>
    <row r="2" spans="1:13" customFormat="1" ht="11.25" customHeight="1" x14ac:dyDescent="0.2">
      <c r="A2" s="36"/>
      <c r="B2" s="36"/>
      <c r="C2" s="36"/>
      <c r="D2" s="36"/>
      <c r="E2" s="36"/>
      <c r="F2" s="36"/>
      <c r="G2" s="36"/>
      <c r="H2" s="36"/>
      <c r="I2" s="36"/>
      <c r="J2" s="36"/>
      <c r="K2" s="36"/>
      <c r="L2" s="36"/>
      <c r="M2" s="36"/>
    </row>
    <row r="3" spans="1:13" s="39" customFormat="1" ht="24.95" customHeight="1" x14ac:dyDescent="0.2">
      <c r="A3" s="37" t="s">
        <v>375</v>
      </c>
      <c r="B3" s="38"/>
      <c r="C3" s="38"/>
      <c r="D3" s="38"/>
      <c r="E3" s="38"/>
      <c r="F3" s="38"/>
      <c r="G3" s="38"/>
      <c r="H3" s="38"/>
      <c r="I3" s="38"/>
      <c r="J3" s="38"/>
      <c r="K3" s="38"/>
    </row>
    <row r="4" spans="1:13" s="39" customFormat="1" ht="12" customHeight="1" x14ac:dyDescent="0.2">
      <c r="A4" s="86" t="s">
        <v>376</v>
      </c>
      <c r="B4" s="257"/>
      <c r="C4" s="257"/>
      <c r="D4" s="257"/>
      <c r="E4" s="257"/>
      <c r="F4" s="257"/>
      <c r="G4" s="257"/>
      <c r="H4" s="257"/>
      <c r="I4" s="257"/>
      <c r="J4" s="257"/>
      <c r="K4" s="257"/>
      <c r="L4" s="257"/>
      <c r="M4" s="257"/>
    </row>
    <row r="5" spans="1:13" s="39" customFormat="1" ht="12" customHeight="1" x14ac:dyDescent="0.2">
      <c r="A5" s="388" t="s">
        <v>377</v>
      </c>
      <c r="B5" s="388"/>
      <c r="C5" s="389"/>
      <c r="D5" s="389"/>
      <c r="E5" s="389"/>
      <c r="F5" s="390"/>
      <c r="G5" s="390"/>
      <c r="H5" s="390"/>
      <c r="I5" s="390"/>
      <c r="J5" s="390"/>
      <c r="K5" s="390"/>
      <c r="L5" s="390"/>
      <c r="M5" s="390"/>
    </row>
    <row r="6" spans="1:13" s="39" customFormat="1" ht="16.5" customHeight="1" x14ac:dyDescent="0.2">
      <c r="A6" s="391" t="s">
        <v>378</v>
      </c>
      <c r="B6" s="391"/>
      <c r="C6" s="391"/>
      <c r="D6" s="391"/>
      <c r="E6" s="391"/>
      <c r="F6" s="391"/>
      <c r="G6" s="391"/>
      <c r="H6" s="391"/>
      <c r="I6" s="391"/>
      <c r="J6" s="391"/>
      <c r="K6" s="391"/>
      <c r="L6" s="391"/>
      <c r="M6" s="391"/>
    </row>
    <row r="7" spans="1:13" customFormat="1" ht="33.950000000000003" customHeight="1" x14ac:dyDescent="0.2">
      <c r="A7" s="47" t="s">
        <v>379</v>
      </c>
      <c r="B7" s="392" t="s">
        <v>380</v>
      </c>
      <c r="C7" s="392"/>
      <c r="D7" s="392"/>
      <c r="E7" s="392"/>
      <c r="F7" s="392"/>
      <c r="G7" s="392"/>
      <c r="H7" s="393"/>
      <c r="I7" s="392" t="s">
        <v>381</v>
      </c>
      <c r="J7" s="392"/>
      <c r="K7" s="393"/>
      <c r="L7" s="394" t="s">
        <v>382</v>
      </c>
      <c r="M7" s="395"/>
    </row>
    <row r="8" spans="1:13" ht="23.85" customHeight="1" x14ac:dyDescent="0.2">
      <c r="A8" s="56"/>
      <c r="B8" s="396" t="s">
        <v>98</v>
      </c>
      <c r="C8" s="397" t="s">
        <v>100</v>
      </c>
      <c r="D8" s="397" t="s">
        <v>101</v>
      </c>
      <c r="E8" s="397" t="s">
        <v>383</v>
      </c>
      <c r="F8" s="397" t="s">
        <v>384</v>
      </c>
      <c r="G8" s="397" t="s">
        <v>102</v>
      </c>
      <c r="H8" s="398" t="s">
        <v>385</v>
      </c>
      <c r="I8" s="396" t="s">
        <v>98</v>
      </c>
      <c r="J8" s="396" t="s">
        <v>386</v>
      </c>
      <c r="K8" s="399" t="s">
        <v>387</v>
      </c>
      <c r="L8" s="400" t="s">
        <v>388</v>
      </c>
      <c r="M8" s="401" t="s">
        <v>389</v>
      </c>
    </row>
    <row r="9" spans="1:13" ht="12" customHeight="1" x14ac:dyDescent="0.2">
      <c r="A9" s="65"/>
      <c r="B9" s="66">
        <v>1</v>
      </c>
      <c r="C9" s="66">
        <v>2</v>
      </c>
      <c r="D9" s="66">
        <v>3</v>
      </c>
      <c r="E9" s="66">
        <v>4</v>
      </c>
      <c r="F9" s="66">
        <v>5</v>
      </c>
      <c r="G9" s="66">
        <v>6</v>
      </c>
      <c r="H9" s="66">
        <v>7</v>
      </c>
      <c r="I9" s="66">
        <v>8</v>
      </c>
      <c r="J9" s="66">
        <v>9</v>
      </c>
      <c r="K9" s="402">
        <v>10</v>
      </c>
      <c r="L9" s="403">
        <v>11</v>
      </c>
      <c r="M9" s="403">
        <v>12</v>
      </c>
    </row>
    <row r="10" spans="1:13" ht="11.1" customHeight="1" x14ac:dyDescent="0.2">
      <c r="A10" s="404" t="s">
        <v>390</v>
      </c>
      <c r="B10" s="80">
        <v>109486</v>
      </c>
      <c r="C10" s="79">
        <v>54020</v>
      </c>
      <c r="D10" s="79">
        <v>55466</v>
      </c>
      <c r="E10" s="79">
        <v>75398</v>
      </c>
      <c r="F10" s="79">
        <v>34067</v>
      </c>
      <c r="G10" s="79">
        <v>11715</v>
      </c>
      <c r="H10" s="79">
        <v>33447</v>
      </c>
      <c r="I10" s="80">
        <v>27597</v>
      </c>
      <c r="J10" s="79">
        <v>17938</v>
      </c>
      <c r="K10" s="79">
        <v>9659</v>
      </c>
      <c r="L10" s="405">
        <v>12394</v>
      </c>
      <c r="M10" s="406">
        <v>11557</v>
      </c>
    </row>
    <row r="11" spans="1:13" ht="11.1" customHeight="1" x14ac:dyDescent="0.2">
      <c r="A11" s="404" t="s">
        <v>391</v>
      </c>
      <c r="B11" s="80">
        <v>110889</v>
      </c>
      <c r="C11" s="79">
        <v>54673</v>
      </c>
      <c r="D11" s="79">
        <v>56216</v>
      </c>
      <c r="E11" s="79">
        <v>76569</v>
      </c>
      <c r="F11" s="79">
        <v>34307</v>
      </c>
      <c r="G11" s="79">
        <v>12413</v>
      </c>
      <c r="H11" s="79">
        <v>33801</v>
      </c>
      <c r="I11" s="80">
        <v>27587</v>
      </c>
      <c r="J11" s="79">
        <v>17424</v>
      </c>
      <c r="K11" s="79">
        <v>10163</v>
      </c>
      <c r="L11" s="405">
        <v>11922</v>
      </c>
      <c r="M11" s="406">
        <v>10451</v>
      </c>
    </row>
    <row r="12" spans="1:13" ht="11.1" customHeight="1" x14ac:dyDescent="0.2">
      <c r="A12" s="404" t="s">
        <v>392</v>
      </c>
      <c r="B12" s="80">
        <v>110714</v>
      </c>
      <c r="C12" s="79">
        <v>54277</v>
      </c>
      <c r="D12" s="79">
        <v>56437</v>
      </c>
      <c r="E12" s="79">
        <v>75914</v>
      </c>
      <c r="F12" s="79">
        <v>34789</v>
      </c>
      <c r="G12" s="79">
        <v>12445</v>
      </c>
      <c r="H12" s="79">
        <v>33753</v>
      </c>
      <c r="I12" s="80">
        <v>27974</v>
      </c>
      <c r="J12" s="79">
        <v>17809</v>
      </c>
      <c r="K12" s="79">
        <v>10165</v>
      </c>
      <c r="L12" s="405">
        <v>8671</v>
      </c>
      <c r="M12" s="406">
        <v>8510</v>
      </c>
    </row>
    <row r="13" spans="1:13" ht="15" customHeight="1" x14ac:dyDescent="0.2">
      <c r="A13" s="404" t="s">
        <v>393</v>
      </c>
      <c r="B13" s="80">
        <v>109764</v>
      </c>
      <c r="C13" s="79">
        <v>53962</v>
      </c>
      <c r="D13" s="79">
        <v>55802</v>
      </c>
      <c r="E13" s="79">
        <v>75539</v>
      </c>
      <c r="F13" s="79">
        <v>34220</v>
      </c>
      <c r="G13" s="79">
        <v>11735</v>
      </c>
      <c r="H13" s="79">
        <v>33980</v>
      </c>
      <c r="I13" s="80">
        <v>26763</v>
      </c>
      <c r="J13" s="79">
        <v>17030</v>
      </c>
      <c r="K13" s="79">
        <v>9733</v>
      </c>
      <c r="L13" s="405">
        <v>8455</v>
      </c>
      <c r="M13" s="406">
        <v>9141</v>
      </c>
    </row>
    <row r="14" spans="1:13" ht="11.1" customHeight="1" x14ac:dyDescent="0.2">
      <c r="A14" s="404" t="s">
        <v>394</v>
      </c>
      <c r="B14" s="80">
        <v>110196</v>
      </c>
      <c r="C14" s="79">
        <v>54278</v>
      </c>
      <c r="D14" s="79">
        <v>55918</v>
      </c>
      <c r="E14" s="79">
        <v>75405</v>
      </c>
      <c r="F14" s="79">
        <v>34788</v>
      </c>
      <c r="G14" s="79">
        <v>11513</v>
      </c>
      <c r="H14" s="79">
        <v>34489</v>
      </c>
      <c r="I14" s="80">
        <v>27369</v>
      </c>
      <c r="J14" s="79">
        <v>17631</v>
      </c>
      <c r="K14" s="79">
        <v>9738</v>
      </c>
      <c r="L14" s="405">
        <v>8189</v>
      </c>
      <c r="M14" s="406">
        <v>7863</v>
      </c>
    </row>
    <row r="15" spans="1:13" ht="11.1" customHeight="1" x14ac:dyDescent="0.2">
      <c r="A15" s="404" t="s">
        <v>391</v>
      </c>
      <c r="B15" s="80">
        <v>111567</v>
      </c>
      <c r="C15" s="79">
        <v>54646</v>
      </c>
      <c r="D15" s="79">
        <v>56921</v>
      </c>
      <c r="E15" s="79">
        <v>76456</v>
      </c>
      <c r="F15" s="79">
        <v>35111</v>
      </c>
      <c r="G15" s="79">
        <v>12684</v>
      </c>
      <c r="H15" s="79">
        <v>34577</v>
      </c>
      <c r="I15" s="80">
        <v>27319</v>
      </c>
      <c r="J15" s="79">
        <v>17198</v>
      </c>
      <c r="K15" s="79">
        <v>10121</v>
      </c>
      <c r="L15" s="405">
        <v>12027</v>
      </c>
      <c r="M15" s="406">
        <v>10334</v>
      </c>
    </row>
    <row r="16" spans="1:13" ht="11.1" customHeight="1" x14ac:dyDescent="0.2">
      <c r="A16" s="404" t="s">
        <v>392</v>
      </c>
      <c r="B16" s="80">
        <v>111674</v>
      </c>
      <c r="C16" s="79">
        <v>54452</v>
      </c>
      <c r="D16" s="79">
        <v>57222</v>
      </c>
      <c r="E16" s="79">
        <v>75914</v>
      </c>
      <c r="F16" s="79">
        <v>35760</v>
      </c>
      <c r="G16" s="79">
        <v>12765</v>
      </c>
      <c r="H16" s="79">
        <v>34634</v>
      </c>
      <c r="I16" s="80">
        <v>27704</v>
      </c>
      <c r="J16" s="79">
        <v>17557</v>
      </c>
      <c r="K16" s="79">
        <v>10147</v>
      </c>
      <c r="L16" s="405">
        <v>8791</v>
      </c>
      <c r="M16" s="406">
        <v>8471</v>
      </c>
    </row>
    <row r="17" spans="1:13" ht="15" customHeight="1" x14ac:dyDescent="0.2">
      <c r="A17" s="404" t="s">
        <v>395</v>
      </c>
      <c r="B17" s="80">
        <v>111063</v>
      </c>
      <c r="C17" s="79">
        <v>54260</v>
      </c>
      <c r="D17" s="79">
        <v>56803</v>
      </c>
      <c r="E17" s="79">
        <v>75677</v>
      </c>
      <c r="F17" s="79">
        <v>35386</v>
      </c>
      <c r="G17" s="79">
        <v>12102</v>
      </c>
      <c r="H17" s="79">
        <v>34852</v>
      </c>
      <c r="I17" s="80">
        <v>26993</v>
      </c>
      <c r="J17" s="79">
        <v>17076</v>
      </c>
      <c r="K17" s="79">
        <v>9917</v>
      </c>
      <c r="L17" s="405">
        <v>9049</v>
      </c>
      <c r="M17" s="406">
        <v>9868</v>
      </c>
    </row>
    <row r="18" spans="1:13" ht="11.1" customHeight="1" x14ac:dyDescent="0.2">
      <c r="A18" s="404" t="s">
        <v>394</v>
      </c>
      <c r="B18" s="80">
        <v>111573</v>
      </c>
      <c r="C18" s="79">
        <v>54655</v>
      </c>
      <c r="D18" s="79">
        <v>56918</v>
      </c>
      <c r="E18" s="79">
        <v>75410</v>
      </c>
      <c r="F18" s="79">
        <v>36163</v>
      </c>
      <c r="G18" s="79">
        <v>11897</v>
      </c>
      <c r="H18" s="79">
        <v>35350</v>
      </c>
      <c r="I18" s="80">
        <v>27398</v>
      </c>
      <c r="J18" s="79">
        <v>17399</v>
      </c>
      <c r="K18" s="79">
        <v>9999</v>
      </c>
      <c r="L18" s="405">
        <v>8833</v>
      </c>
      <c r="M18" s="406">
        <v>8368</v>
      </c>
    </row>
    <row r="19" spans="1:13" ht="11.1" customHeight="1" x14ac:dyDescent="0.2">
      <c r="A19" s="404" t="s">
        <v>391</v>
      </c>
      <c r="B19" s="80">
        <v>113371</v>
      </c>
      <c r="C19" s="79">
        <v>55663</v>
      </c>
      <c r="D19" s="79">
        <v>57708</v>
      </c>
      <c r="E19" s="79">
        <v>76992</v>
      </c>
      <c r="F19" s="79">
        <v>36379</v>
      </c>
      <c r="G19" s="79">
        <v>12816</v>
      </c>
      <c r="H19" s="79">
        <v>35746</v>
      </c>
      <c r="I19" s="80">
        <v>26712</v>
      </c>
      <c r="J19" s="79">
        <v>16529</v>
      </c>
      <c r="K19" s="79">
        <v>10183</v>
      </c>
      <c r="L19" s="405">
        <v>12187</v>
      </c>
      <c r="M19" s="406">
        <v>10770</v>
      </c>
    </row>
    <row r="20" spans="1:13" ht="11.1" customHeight="1" x14ac:dyDescent="0.2">
      <c r="A20" s="404" t="s">
        <v>392</v>
      </c>
      <c r="B20" s="80">
        <v>114014</v>
      </c>
      <c r="C20" s="79">
        <v>55746</v>
      </c>
      <c r="D20" s="79">
        <v>58268</v>
      </c>
      <c r="E20" s="79">
        <v>77016</v>
      </c>
      <c r="F20" s="79">
        <v>36998</v>
      </c>
      <c r="G20" s="79">
        <v>12952</v>
      </c>
      <c r="H20" s="79">
        <v>36012</v>
      </c>
      <c r="I20" s="80">
        <v>27068</v>
      </c>
      <c r="J20" s="79">
        <v>16824</v>
      </c>
      <c r="K20" s="79">
        <v>10244</v>
      </c>
      <c r="L20" s="405">
        <v>9887</v>
      </c>
      <c r="M20" s="406">
        <v>8991</v>
      </c>
    </row>
    <row r="21" spans="1:13" ht="15" customHeight="1" x14ac:dyDescent="0.2">
      <c r="A21" s="404" t="s">
        <v>396</v>
      </c>
      <c r="B21" s="80">
        <v>113056</v>
      </c>
      <c r="C21" s="79">
        <v>55370</v>
      </c>
      <c r="D21" s="79">
        <v>57686</v>
      </c>
      <c r="E21" s="79">
        <v>76658</v>
      </c>
      <c r="F21" s="79">
        <v>36398</v>
      </c>
      <c r="G21" s="79">
        <v>12320</v>
      </c>
      <c r="H21" s="79">
        <v>36003</v>
      </c>
      <c r="I21" s="80">
        <v>26417</v>
      </c>
      <c r="J21" s="79">
        <v>16343</v>
      </c>
      <c r="K21" s="79">
        <v>10074</v>
      </c>
      <c r="L21" s="405">
        <v>10031</v>
      </c>
      <c r="M21" s="406">
        <v>11031</v>
      </c>
    </row>
    <row r="22" spans="1:13" ht="11.1" customHeight="1" x14ac:dyDescent="0.2">
      <c r="A22" s="404" t="s">
        <v>394</v>
      </c>
      <c r="B22" s="80">
        <v>112706</v>
      </c>
      <c r="C22" s="79">
        <v>55352</v>
      </c>
      <c r="D22" s="79">
        <v>57354</v>
      </c>
      <c r="E22" s="79">
        <v>76126</v>
      </c>
      <c r="F22" s="79">
        <v>36580</v>
      </c>
      <c r="G22" s="79">
        <v>11849</v>
      </c>
      <c r="H22" s="79">
        <v>36211</v>
      </c>
      <c r="I22" s="80">
        <v>26867</v>
      </c>
      <c r="J22" s="79">
        <v>16691</v>
      </c>
      <c r="K22" s="79">
        <v>10176</v>
      </c>
      <c r="L22" s="405">
        <v>9346</v>
      </c>
      <c r="M22" s="406">
        <v>9626</v>
      </c>
    </row>
    <row r="23" spans="1:13" ht="11.1" customHeight="1" x14ac:dyDescent="0.2">
      <c r="A23" s="404" t="s">
        <v>391</v>
      </c>
      <c r="B23" s="80">
        <v>114412</v>
      </c>
      <c r="C23" s="79">
        <v>56205</v>
      </c>
      <c r="D23" s="79">
        <v>58207</v>
      </c>
      <c r="E23" s="79">
        <v>77088</v>
      </c>
      <c r="F23" s="79">
        <v>37324</v>
      </c>
      <c r="G23" s="79">
        <v>12859</v>
      </c>
      <c r="H23" s="79">
        <v>36537</v>
      </c>
      <c r="I23" s="80">
        <v>26753</v>
      </c>
      <c r="J23" s="79">
        <v>16176</v>
      </c>
      <c r="K23" s="79">
        <v>10577</v>
      </c>
      <c r="L23" s="405">
        <v>12811</v>
      </c>
      <c r="M23" s="406">
        <v>11088</v>
      </c>
    </row>
    <row r="24" spans="1:13" ht="11.1" customHeight="1" x14ac:dyDescent="0.2">
      <c r="A24" s="404" t="s">
        <v>392</v>
      </c>
      <c r="B24" s="80">
        <v>116115</v>
      </c>
      <c r="C24" s="79">
        <v>57434</v>
      </c>
      <c r="D24" s="79">
        <v>58681</v>
      </c>
      <c r="E24" s="79">
        <v>78005</v>
      </c>
      <c r="F24" s="79">
        <v>38110</v>
      </c>
      <c r="G24" s="79">
        <v>12968</v>
      </c>
      <c r="H24" s="79">
        <v>37391</v>
      </c>
      <c r="I24" s="80">
        <v>27399</v>
      </c>
      <c r="J24" s="79">
        <v>16727</v>
      </c>
      <c r="K24" s="79">
        <v>10672</v>
      </c>
      <c r="L24" s="405">
        <v>9073</v>
      </c>
      <c r="M24" s="406">
        <v>8820</v>
      </c>
    </row>
    <row r="25" spans="1:13" ht="15" customHeight="1" x14ac:dyDescent="0.2">
      <c r="A25" s="404" t="s">
        <v>397</v>
      </c>
      <c r="B25" s="80">
        <v>114320</v>
      </c>
      <c r="C25" s="79">
        <v>55963</v>
      </c>
      <c r="D25" s="79">
        <v>58357</v>
      </c>
      <c r="E25" s="79">
        <v>76607</v>
      </c>
      <c r="F25" s="79">
        <v>37713</v>
      </c>
      <c r="G25" s="79">
        <v>12415</v>
      </c>
      <c r="H25" s="79">
        <v>36924</v>
      </c>
      <c r="I25" s="80">
        <v>26801</v>
      </c>
      <c r="J25" s="79">
        <v>16359</v>
      </c>
      <c r="K25" s="79">
        <v>10442</v>
      </c>
      <c r="L25" s="405">
        <v>9495</v>
      </c>
      <c r="M25" s="406">
        <v>10186</v>
      </c>
    </row>
    <row r="26" spans="1:13" ht="11.1" customHeight="1" x14ac:dyDescent="0.2">
      <c r="A26" s="404" t="s">
        <v>394</v>
      </c>
      <c r="B26" s="80">
        <v>114810</v>
      </c>
      <c r="C26" s="79">
        <v>56347</v>
      </c>
      <c r="D26" s="79">
        <v>58463</v>
      </c>
      <c r="E26" s="79">
        <v>76406</v>
      </c>
      <c r="F26" s="79">
        <v>38404</v>
      </c>
      <c r="G26" s="79">
        <v>12379</v>
      </c>
      <c r="H26" s="79">
        <v>37112</v>
      </c>
      <c r="I26" s="80">
        <v>27225</v>
      </c>
      <c r="J26" s="79">
        <v>16531</v>
      </c>
      <c r="K26" s="79">
        <v>10694</v>
      </c>
      <c r="L26" s="405">
        <v>9399</v>
      </c>
      <c r="M26" s="406">
        <v>9206</v>
      </c>
    </row>
    <row r="27" spans="1:13" ht="11.1" customHeight="1" x14ac:dyDescent="0.2">
      <c r="A27" s="404" t="s">
        <v>391</v>
      </c>
      <c r="B27" s="80">
        <v>116680</v>
      </c>
      <c r="C27" s="79">
        <v>57165</v>
      </c>
      <c r="D27" s="79">
        <v>59515</v>
      </c>
      <c r="E27" s="79">
        <v>77747</v>
      </c>
      <c r="F27" s="79">
        <v>38933</v>
      </c>
      <c r="G27" s="79">
        <v>13426</v>
      </c>
      <c r="H27" s="79">
        <v>37378</v>
      </c>
      <c r="I27" s="80">
        <v>27663</v>
      </c>
      <c r="J27" s="79">
        <v>16358</v>
      </c>
      <c r="K27" s="79">
        <v>11305</v>
      </c>
      <c r="L27" s="405">
        <v>12678</v>
      </c>
      <c r="M27" s="406">
        <v>11672</v>
      </c>
    </row>
    <row r="28" spans="1:13" ht="11.1" customHeight="1" x14ac:dyDescent="0.2">
      <c r="A28" s="404" t="s">
        <v>392</v>
      </c>
      <c r="B28" s="80">
        <v>117244</v>
      </c>
      <c r="C28" s="79">
        <v>57236</v>
      </c>
      <c r="D28" s="79">
        <v>60008</v>
      </c>
      <c r="E28" s="79">
        <v>77590</v>
      </c>
      <c r="F28" s="79">
        <v>39654</v>
      </c>
      <c r="G28" s="79">
        <v>13531</v>
      </c>
      <c r="H28" s="79">
        <v>37611</v>
      </c>
      <c r="I28" s="80">
        <v>28266</v>
      </c>
      <c r="J28" s="79">
        <v>16826</v>
      </c>
      <c r="K28" s="79">
        <v>11440</v>
      </c>
      <c r="L28" s="405">
        <v>9642</v>
      </c>
      <c r="M28" s="406">
        <v>9201</v>
      </c>
    </row>
    <row r="29" spans="1:13" ht="15" customHeight="1" x14ac:dyDescent="0.2">
      <c r="A29" s="404" t="s">
        <v>398</v>
      </c>
      <c r="B29" s="80">
        <v>116386</v>
      </c>
      <c r="C29" s="79">
        <v>56869</v>
      </c>
      <c r="D29" s="79">
        <v>59517</v>
      </c>
      <c r="E29" s="79">
        <v>77200</v>
      </c>
      <c r="F29" s="79">
        <v>39186</v>
      </c>
      <c r="G29" s="79">
        <v>12896</v>
      </c>
      <c r="H29" s="79">
        <v>37714</v>
      </c>
      <c r="I29" s="80">
        <v>27022</v>
      </c>
      <c r="J29" s="79">
        <v>16035</v>
      </c>
      <c r="K29" s="79">
        <v>10987</v>
      </c>
      <c r="L29" s="405">
        <v>10161</v>
      </c>
      <c r="M29" s="406">
        <v>11042</v>
      </c>
    </row>
    <row r="30" spans="1:13" ht="11.1" customHeight="1" x14ac:dyDescent="0.2">
      <c r="A30" s="404" t="s">
        <v>394</v>
      </c>
      <c r="B30" s="80">
        <v>116057</v>
      </c>
      <c r="C30" s="79">
        <v>57285</v>
      </c>
      <c r="D30" s="79">
        <v>58772</v>
      </c>
      <c r="E30" s="79">
        <v>77448</v>
      </c>
      <c r="F30" s="79">
        <v>38609</v>
      </c>
      <c r="G30" s="79">
        <v>12268</v>
      </c>
      <c r="H30" s="79">
        <v>38097</v>
      </c>
      <c r="I30" s="80">
        <v>25990</v>
      </c>
      <c r="J30" s="79">
        <v>15499</v>
      </c>
      <c r="K30" s="79">
        <v>10491</v>
      </c>
      <c r="L30" s="405">
        <v>7031</v>
      </c>
      <c r="M30" s="406">
        <v>8456</v>
      </c>
    </row>
    <row r="31" spans="1:13" ht="11.1" customHeight="1" x14ac:dyDescent="0.2">
      <c r="A31" s="404" t="s">
        <v>391</v>
      </c>
      <c r="B31" s="80">
        <v>118154</v>
      </c>
      <c r="C31" s="79">
        <v>58434</v>
      </c>
      <c r="D31" s="79">
        <v>59720</v>
      </c>
      <c r="E31" s="79">
        <v>79067</v>
      </c>
      <c r="F31" s="79">
        <v>39087</v>
      </c>
      <c r="G31" s="79">
        <v>13255</v>
      </c>
      <c r="H31" s="79">
        <v>38504</v>
      </c>
      <c r="I31" s="80">
        <v>25769</v>
      </c>
      <c r="J31" s="79">
        <v>15058</v>
      </c>
      <c r="K31" s="79">
        <v>10711</v>
      </c>
      <c r="L31" s="405">
        <v>12354</v>
      </c>
      <c r="M31" s="406">
        <v>10741</v>
      </c>
    </row>
    <row r="32" spans="1:13" ht="11.1" customHeight="1" x14ac:dyDescent="0.2">
      <c r="A32" s="404" t="s">
        <v>392</v>
      </c>
      <c r="B32" s="80">
        <v>118282</v>
      </c>
      <c r="C32" s="79">
        <v>58212</v>
      </c>
      <c r="D32" s="79">
        <v>60070</v>
      </c>
      <c r="E32" s="79">
        <v>79010</v>
      </c>
      <c r="F32" s="79">
        <v>39272</v>
      </c>
      <c r="G32" s="79">
        <v>13387</v>
      </c>
      <c r="H32" s="79">
        <v>38481</v>
      </c>
      <c r="I32" s="80">
        <v>25296</v>
      </c>
      <c r="J32" s="79">
        <v>14683</v>
      </c>
      <c r="K32" s="79">
        <v>10613</v>
      </c>
      <c r="L32" s="405">
        <v>9455</v>
      </c>
      <c r="M32" s="406">
        <v>8829</v>
      </c>
    </row>
    <row r="33" spans="1:13" ht="15" customHeight="1" x14ac:dyDescent="0.2">
      <c r="A33" s="404" t="s">
        <v>399</v>
      </c>
      <c r="B33" s="80">
        <v>118056</v>
      </c>
      <c r="C33" s="79">
        <v>58084</v>
      </c>
      <c r="D33" s="79">
        <v>59972</v>
      </c>
      <c r="E33" s="79">
        <v>79120</v>
      </c>
      <c r="F33" s="79">
        <v>38936</v>
      </c>
      <c r="G33" s="79">
        <v>12769</v>
      </c>
      <c r="H33" s="79">
        <v>38672</v>
      </c>
      <c r="I33" s="80">
        <v>24572</v>
      </c>
      <c r="J33" s="79">
        <v>14113</v>
      </c>
      <c r="K33" s="79">
        <v>10459</v>
      </c>
      <c r="L33" s="405">
        <v>8950</v>
      </c>
      <c r="M33" s="406">
        <v>9445</v>
      </c>
    </row>
    <row r="34" spans="1:13" ht="11.1" customHeight="1" x14ac:dyDescent="0.2">
      <c r="A34" s="404" t="s">
        <v>394</v>
      </c>
      <c r="B34" s="80">
        <v>118766</v>
      </c>
      <c r="C34" s="79">
        <v>58602</v>
      </c>
      <c r="D34" s="79">
        <v>60164</v>
      </c>
      <c r="E34" s="79">
        <v>79483</v>
      </c>
      <c r="F34" s="79">
        <v>39283</v>
      </c>
      <c r="G34" s="79">
        <v>12782</v>
      </c>
      <c r="H34" s="79">
        <v>38872</v>
      </c>
      <c r="I34" s="80">
        <v>25286</v>
      </c>
      <c r="J34" s="79">
        <v>14480</v>
      </c>
      <c r="K34" s="79">
        <v>10806</v>
      </c>
      <c r="L34" s="405">
        <v>9071</v>
      </c>
      <c r="M34" s="406">
        <v>8358</v>
      </c>
    </row>
    <row r="35" spans="1:13" ht="11.1" customHeight="1" x14ac:dyDescent="0.2">
      <c r="A35" s="404" t="s">
        <v>391</v>
      </c>
      <c r="B35" s="80">
        <v>119913</v>
      </c>
      <c r="C35" s="79">
        <v>58867</v>
      </c>
      <c r="D35" s="79">
        <v>61046</v>
      </c>
      <c r="E35" s="79">
        <v>80592</v>
      </c>
      <c r="F35" s="79">
        <v>39321</v>
      </c>
      <c r="G35" s="79">
        <v>13573</v>
      </c>
      <c r="H35" s="79">
        <v>38746</v>
      </c>
      <c r="I35" s="80">
        <v>25216</v>
      </c>
      <c r="J35" s="79">
        <v>14148</v>
      </c>
      <c r="K35" s="79">
        <v>11068</v>
      </c>
      <c r="L35" s="405">
        <v>12740</v>
      </c>
      <c r="M35" s="406">
        <v>11374</v>
      </c>
    </row>
    <row r="36" spans="1:13" ht="11.1" customHeight="1" x14ac:dyDescent="0.2">
      <c r="A36" s="404" t="s">
        <v>392</v>
      </c>
      <c r="B36" s="80">
        <v>120977</v>
      </c>
      <c r="C36" s="79">
        <v>59256</v>
      </c>
      <c r="D36" s="79">
        <v>61721</v>
      </c>
      <c r="E36" s="79">
        <v>80818</v>
      </c>
      <c r="F36" s="79">
        <v>40159</v>
      </c>
      <c r="G36" s="79">
        <v>13807</v>
      </c>
      <c r="H36" s="79">
        <v>38900</v>
      </c>
      <c r="I36" s="80">
        <v>25713</v>
      </c>
      <c r="J36" s="79">
        <v>14538</v>
      </c>
      <c r="K36" s="79">
        <v>11175</v>
      </c>
      <c r="L36" s="405">
        <v>9961</v>
      </c>
      <c r="M36" s="406">
        <v>8980</v>
      </c>
    </row>
    <row r="37" spans="1:13" ht="15" customHeight="1" x14ac:dyDescent="0.2">
      <c r="A37" s="404" t="s">
        <v>400</v>
      </c>
      <c r="B37" s="80">
        <v>120328</v>
      </c>
      <c r="C37" s="79">
        <v>58910</v>
      </c>
      <c r="D37" s="79">
        <v>61418</v>
      </c>
      <c r="E37" s="79">
        <v>80530</v>
      </c>
      <c r="F37" s="79">
        <v>39798</v>
      </c>
      <c r="G37" s="79">
        <v>13235</v>
      </c>
      <c r="H37" s="79">
        <v>38922</v>
      </c>
      <c r="I37" s="80">
        <v>25189</v>
      </c>
      <c r="J37" s="79">
        <v>14151</v>
      </c>
      <c r="K37" s="79">
        <v>11038</v>
      </c>
      <c r="L37" s="405">
        <v>10457</v>
      </c>
      <c r="M37" s="406">
        <v>11179</v>
      </c>
    </row>
    <row r="38" spans="1:13" ht="11.1" customHeight="1" x14ac:dyDescent="0.2">
      <c r="A38" s="407" t="s">
        <v>394</v>
      </c>
      <c r="B38" s="80">
        <v>121103</v>
      </c>
      <c r="C38" s="79">
        <v>59349</v>
      </c>
      <c r="D38" s="79">
        <v>61754</v>
      </c>
      <c r="E38" s="79">
        <v>80639</v>
      </c>
      <c r="F38" s="79">
        <v>40464</v>
      </c>
      <c r="G38" s="79">
        <v>13023</v>
      </c>
      <c r="H38" s="79">
        <v>38990</v>
      </c>
      <c r="I38" s="80">
        <v>25729</v>
      </c>
      <c r="J38" s="79">
        <v>14538</v>
      </c>
      <c r="K38" s="79">
        <v>11191</v>
      </c>
      <c r="L38" s="405">
        <v>9925</v>
      </c>
      <c r="M38" s="406">
        <v>9523</v>
      </c>
    </row>
    <row r="39" spans="1:13" ht="11.1" customHeight="1" x14ac:dyDescent="0.2">
      <c r="A39" s="404" t="s">
        <v>391</v>
      </c>
      <c r="B39" s="80">
        <v>123180</v>
      </c>
      <c r="C39" s="79">
        <v>60405</v>
      </c>
      <c r="D39" s="79">
        <v>62775</v>
      </c>
      <c r="E39" s="79">
        <v>82424</v>
      </c>
      <c r="F39" s="79">
        <v>40756</v>
      </c>
      <c r="G39" s="79">
        <v>13663</v>
      </c>
      <c r="H39" s="79">
        <v>39172</v>
      </c>
      <c r="I39" s="80">
        <v>25691</v>
      </c>
      <c r="J39" s="79">
        <v>14287</v>
      </c>
      <c r="K39" s="79">
        <v>11404</v>
      </c>
      <c r="L39" s="405">
        <v>14185</v>
      </c>
      <c r="M39" s="406">
        <v>12792</v>
      </c>
    </row>
    <row r="40" spans="1:13" ht="11.1" customHeight="1" x14ac:dyDescent="0.2">
      <c r="A40" s="407" t="s">
        <v>392</v>
      </c>
      <c r="B40" s="80">
        <v>123364</v>
      </c>
      <c r="C40" s="79">
        <v>60184</v>
      </c>
      <c r="D40" s="79">
        <v>63180</v>
      </c>
      <c r="E40" s="79">
        <v>82441</v>
      </c>
      <c r="F40" s="79">
        <v>40923</v>
      </c>
      <c r="G40" s="79">
        <v>13528</v>
      </c>
      <c r="H40" s="79">
        <v>39235</v>
      </c>
      <c r="I40" s="80">
        <v>26763</v>
      </c>
      <c r="J40" s="79">
        <v>15018</v>
      </c>
      <c r="K40" s="79">
        <v>11745</v>
      </c>
      <c r="L40" s="405">
        <v>10257</v>
      </c>
      <c r="M40" s="406">
        <v>10073</v>
      </c>
    </row>
    <row r="41" spans="1:13" ht="15" customHeight="1" x14ac:dyDescent="0.2">
      <c r="A41" s="404" t="s">
        <v>401</v>
      </c>
      <c r="B41" s="80">
        <v>123347</v>
      </c>
      <c r="C41" s="79">
        <v>60293</v>
      </c>
      <c r="D41" s="79">
        <v>63054</v>
      </c>
      <c r="E41" s="79">
        <v>82539</v>
      </c>
      <c r="F41" s="79">
        <v>40808</v>
      </c>
      <c r="G41" s="79">
        <v>12995</v>
      </c>
      <c r="H41" s="79">
        <v>39208</v>
      </c>
      <c r="I41" s="80">
        <v>26777</v>
      </c>
      <c r="J41" s="79">
        <v>14975</v>
      </c>
      <c r="K41" s="79">
        <v>11802</v>
      </c>
      <c r="L41" s="405">
        <v>10379</v>
      </c>
      <c r="M41" s="406">
        <v>10815</v>
      </c>
    </row>
    <row r="42" spans="1:13" ht="11.1" customHeight="1" x14ac:dyDescent="0.2">
      <c r="A42" s="404" t="s">
        <v>394</v>
      </c>
      <c r="B42" s="80">
        <v>123682</v>
      </c>
      <c r="C42" s="79">
        <v>60649</v>
      </c>
      <c r="D42" s="79">
        <v>63033</v>
      </c>
      <c r="E42" s="79">
        <v>82518</v>
      </c>
      <c r="F42" s="79">
        <v>41164</v>
      </c>
      <c r="G42" s="79">
        <v>12695</v>
      </c>
      <c r="H42" s="79">
        <v>39250</v>
      </c>
      <c r="I42" s="80">
        <v>27522</v>
      </c>
      <c r="J42" s="79">
        <v>15551</v>
      </c>
      <c r="K42" s="79">
        <v>11971</v>
      </c>
      <c r="L42" s="405">
        <v>9283</v>
      </c>
      <c r="M42" s="406">
        <v>9062</v>
      </c>
    </row>
    <row r="43" spans="1:13" ht="11.1" customHeight="1" x14ac:dyDescent="0.2">
      <c r="A43" s="404" t="s">
        <v>391</v>
      </c>
      <c r="B43" s="80">
        <v>125212</v>
      </c>
      <c r="C43" s="79">
        <v>61383</v>
      </c>
      <c r="D43" s="79">
        <v>63829</v>
      </c>
      <c r="E43" s="79">
        <v>83934</v>
      </c>
      <c r="F43" s="79">
        <v>41278</v>
      </c>
      <c r="G43" s="79">
        <v>13537</v>
      </c>
      <c r="H43" s="79">
        <v>39176</v>
      </c>
      <c r="I43" s="80">
        <v>27446</v>
      </c>
      <c r="J43" s="79">
        <v>15100</v>
      </c>
      <c r="K43" s="79">
        <v>12346</v>
      </c>
      <c r="L43" s="405">
        <v>12724</v>
      </c>
      <c r="M43" s="406">
        <v>11589</v>
      </c>
    </row>
    <row r="44" spans="1:13" ht="11.1" customHeight="1" x14ac:dyDescent="0.2">
      <c r="A44" s="404" t="s">
        <v>392</v>
      </c>
      <c r="B44" s="80">
        <v>127119</v>
      </c>
      <c r="C44" s="79">
        <v>62232</v>
      </c>
      <c r="D44" s="79">
        <v>64887</v>
      </c>
      <c r="E44" s="79">
        <v>84576</v>
      </c>
      <c r="F44" s="79">
        <v>42543</v>
      </c>
      <c r="G44" s="79">
        <v>13765</v>
      </c>
      <c r="H44" s="79">
        <v>39508</v>
      </c>
      <c r="I44" s="80">
        <v>28113</v>
      </c>
      <c r="J44" s="79">
        <v>15761</v>
      </c>
      <c r="K44" s="79">
        <v>12352</v>
      </c>
      <c r="L44" s="405">
        <v>10470</v>
      </c>
      <c r="M44" s="406">
        <v>9321</v>
      </c>
    </row>
    <row r="45" spans="1:13" ht="15" customHeight="1" x14ac:dyDescent="0.2">
      <c r="A45" s="404" t="s">
        <v>402</v>
      </c>
      <c r="B45" s="80">
        <v>126802</v>
      </c>
      <c r="C45" s="79">
        <v>62036</v>
      </c>
      <c r="D45" s="79">
        <v>64766</v>
      </c>
      <c r="E45" s="79">
        <v>84951</v>
      </c>
      <c r="F45" s="79">
        <v>41851</v>
      </c>
      <c r="G45" s="79">
        <v>13066</v>
      </c>
      <c r="H45" s="79">
        <v>39533</v>
      </c>
      <c r="I45" s="80">
        <v>27433</v>
      </c>
      <c r="J45" s="79">
        <v>15321</v>
      </c>
      <c r="K45" s="79">
        <v>12112</v>
      </c>
      <c r="L45" s="405">
        <v>11250</v>
      </c>
      <c r="M45" s="406">
        <v>11949</v>
      </c>
    </row>
    <row r="46" spans="1:13" ht="11.1" customHeight="1" x14ac:dyDescent="0.2">
      <c r="A46" s="404" t="s">
        <v>394</v>
      </c>
      <c r="B46" s="80">
        <v>127755</v>
      </c>
      <c r="C46" s="79">
        <v>62276</v>
      </c>
      <c r="D46" s="79">
        <v>65479</v>
      </c>
      <c r="E46" s="79">
        <v>85119</v>
      </c>
      <c r="F46" s="79">
        <v>42636</v>
      </c>
      <c r="G46" s="79">
        <v>12930</v>
      </c>
      <c r="H46" s="79">
        <v>39850</v>
      </c>
      <c r="I46" s="80">
        <v>28435</v>
      </c>
      <c r="J46" s="79">
        <v>16038</v>
      </c>
      <c r="K46" s="79">
        <v>12397</v>
      </c>
      <c r="L46" s="405">
        <v>9731</v>
      </c>
      <c r="M46" s="406">
        <v>9460</v>
      </c>
    </row>
    <row r="47" spans="1:13" ht="11.1" customHeight="1" x14ac:dyDescent="0.2">
      <c r="A47" s="404" t="s">
        <v>391</v>
      </c>
      <c r="B47" s="80">
        <v>128470</v>
      </c>
      <c r="C47" s="79">
        <v>62634</v>
      </c>
      <c r="D47" s="79">
        <v>65836</v>
      </c>
      <c r="E47" s="79">
        <v>85915</v>
      </c>
      <c r="F47" s="79">
        <v>42555</v>
      </c>
      <c r="G47" s="79">
        <v>13774</v>
      </c>
      <c r="H47" s="79">
        <v>39514</v>
      </c>
      <c r="I47" s="80">
        <v>28115</v>
      </c>
      <c r="J47" s="79">
        <v>15343</v>
      </c>
      <c r="K47" s="79">
        <v>12772</v>
      </c>
      <c r="L47" s="405">
        <v>12504</v>
      </c>
      <c r="M47" s="406">
        <v>11601</v>
      </c>
    </row>
    <row r="48" spans="1:13" ht="11.1" customHeight="1" x14ac:dyDescent="0.2">
      <c r="A48" s="404" t="s">
        <v>392</v>
      </c>
      <c r="B48" s="80">
        <v>128866</v>
      </c>
      <c r="C48" s="79">
        <v>62607</v>
      </c>
      <c r="D48" s="79">
        <v>66259</v>
      </c>
      <c r="E48" s="79">
        <v>85683</v>
      </c>
      <c r="F48" s="79">
        <v>43183</v>
      </c>
      <c r="G48" s="79">
        <v>13657</v>
      </c>
      <c r="H48" s="79">
        <v>39648</v>
      </c>
      <c r="I48" s="80">
        <v>28594</v>
      </c>
      <c r="J48" s="79">
        <v>15799</v>
      </c>
      <c r="K48" s="79">
        <v>12795</v>
      </c>
      <c r="L48" s="405">
        <v>9694</v>
      </c>
      <c r="M48" s="406">
        <v>9490</v>
      </c>
    </row>
    <row r="49" spans="1:14" ht="15" customHeight="1" x14ac:dyDescent="0.2">
      <c r="A49" s="404" t="s">
        <v>403</v>
      </c>
      <c r="B49" s="80">
        <v>128617</v>
      </c>
      <c r="C49" s="79">
        <v>62592</v>
      </c>
      <c r="D49" s="79">
        <v>66025</v>
      </c>
      <c r="E49" s="79">
        <v>86028</v>
      </c>
      <c r="F49" s="79">
        <v>42589</v>
      </c>
      <c r="G49" s="79">
        <v>12983</v>
      </c>
      <c r="H49" s="79">
        <v>39623</v>
      </c>
      <c r="I49" s="80">
        <v>27736</v>
      </c>
      <c r="J49" s="79">
        <v>15418</v>
      </c>
      <c r="K49" s="79">
        <v>12318</v>
      </c>
      <c r="L49" s="405">
        <v>10238</v>
      </c>
      <c r="M49" s="406">
        <v>11015</v>
      </c>
    </row>
    <row r="50" spans="1:14" ht="11.1" customHeight="1" x14ac:dyDescent="0.2">
      <c r="A50" s="404" t="s">
        <v>394</v>
      </c>
      <c r="B50" s="108">
        <v>128398</v>
      </c>
      <c r="C50" s="109">
        <v>62478</v>
      </c>
      <c r="D50" s="109">
        <v>65920</v>
      </c>
      <c r="E50" s="109">
        <v>85599</v>
      </c>
      <c r="F50" s="109">
        <v>42799</v>
      </c>
      <c r="G50" s="109">
        <v>12557</v>
      </c>
      <c r="H50" s="109">
        <v>39527</v>
      </c>
      <c r="I50" s="108">
        <v>28093</v>
      </c>
      <c r="J50" s="109">
        <v>15715</v>
      </c>
      <c r="K50" s="109">
        <v>12378</v>
      </c>
      <c r="L50" s="408">
        <v>9845</v>
      </c>
      <c r="M50" s="409">
        <v>9981</v>
      </c>
    </row>
    <row r="51" spans="1:14" s="86" customFormat="1" ht="11.25" customHeight="1" x14ac:dyDescent="0.2">
      <c r="A51" s="410"/>
      <c r="B51" s="410"/>
      <c r="C51" s="410"/>
      <c r="D51" s="410"/>
      <c r="E51" s="410"/>
      <c r="F51" s="410"/>
      <c r="G51" s="410"/>
      <c r="H51" s="410"/>
      <c r="I51" s="410"/>
      <c r="J51" s="410"/>
      <c r="K51" s="113"/>
      <c r="L51" s="410"/>
      <c r="M51" s="114" t="s">
        <v>37</v>
      </c>
    </row>
    <row r="52" spans="1:14" s="86" customFormat="1" ht="21" customHeight="1" x14ac:dyDescent="0.2">
      <c r="A52" s="116" t="s">
        <v>404</v>
      </c>
      <c r="B52" s="116"/>
      <c r="C52" s="116"/>
      <c r="D52" s="116"/>
      <c r="E52" s="116"/>
      <c r="F52" s="116"/>
      <c r="G52" s="116"/>
      <c r="H52" s="116"/>
      <c r="I52" s="116"/>
      <c r="J52" s="116"/>
      <c r="K52" s="116"/>
      <c r="L52" s="116"/>
      <c r="M52" s="116"/>
    </row>
    <row r="53" spans="1:14" s="86" customFormat="1" ht="12" customHeight="1" x14ac:dyDescent="0.2">
      <c r="A53" s="411" t="s">
        <v>405</v>
      </c>
      <c r="B53" s="411"/>
      <c r="C53" s="411"/>
      <c r="D53" s="411"/>
      <c r="E53" s="411"/>
      <c r="F53" s="411"/>
      <c r="G53" s="411"/>
      <c r="H53" s="411"/>
      <c r="I53" s="411"/>
      <c r="J53" s="411"/>
      <c r="K53" s="411"/>
      <c r="L53" s="411"/>
      <c r="M53" s="411"/>
    </row>
    <row r="54" spans="1:14" s="113" customFormat="1" ht="12.75" customHeight="1" x14ac:dyDescent="0.15">
      <c r="A54" s="116" t="s">
        <v>323</v>
      </c>
      <c r="B54" s="116"/>
      <c r="C54" s="116"/>
      <c r="D54" s="116"/>
      <c r="E54" s="116"/>
      <c r="F54" s="116"/>
      <c r="G54" s="116"/>
      <c r="H54" s="116"/>
      <c r="I54" s="116"/>
      <c r="J54" s="116"/>
      <c r="K54" s="116"/>
      <c r="L54" s="116"/>
      <c r="M54" s="116"/>
    </row>
    <row r="55" spans="1:14" s="180" customFormat="1" ht="12.75" customHeight="1" x14ac:dyDescent="0.15">
      <c r="A55" s="118"/>
      <c r="B55" s="119"/>
      <c r="C55" s="119"/>
      <c r="D55" s="119"/>
      <c r="E55" s="119"/>
      <c r="F55" s="119"/>
      <c r="G55" s="119"/>
      <c r="H55" s="119"/>
      <c r="I55" s="119"/>
      <c r="J55" s="119"/>
      <c r="K55" s="119"/>
    </row>
    <row r="56" spans="1:14" s="180" customFormat="1" ht="18" customHeight="1" x14ac:dyDescent="0.2">
      <c r="A56" s="412" t="s">
        <v>553</v>
      </c>
      <c r="B56" s="412"/>
      <c r="C56" s="412"/>
      <c r="D56" s="412"/>
      <c r="E56" s="412"/>
      <c r="F56" s="412"/>
      <c r="G56" s="412"/>
      <c r="H56" s="412"/>
      <c r="I56" s="412"/>
      <c r="J56" s="412"/>
      <c r="K56" s="412"/>
    </row>
    <row r="57" spans="1:14" s="180" customFormat="1" ht="11.25" customHeight="1" x14ac:dyDescent="0.2">
      <c r="A57" s="413"/>
      <c r="B57" s="413"/>
      <c r="C57" s="413"/>
      <c r="D57" s="413"/>
      <c r="E57" s="413"/>
      <c r="F57" s="413"/>
      <c r="G57" s="413"/>
      <c r="H57" s="413"/>
      <c r="I57" s="413"/>
      <c r="J57" s="413"/>
      <c r="L57" s="183"/>
      <c r="N57" s="183"/>
    </row>
    <row r="58" spans="1:14" ht="12.75" customHeight="1" x14ac:dyDescent="0.2">
      <c r="A58" s="414"/>
      <c r="B58" s="414"/>
      <c r="C58" s="414"/>
      <c r="D58" s="414"/>
      <c r="E58" s="414"/>
      <c r="F58" s="414"/>
      <c r="G58" s="414"/>
      <c r="H58" s="414"/>
      <c r="I58" s="414"/>
      <c r="J58" s="414"/>
      <c r="L58" s="414"/>
      <c r="N58" s="148"/>
    </row>
    <row r="59" spans="1:14" ht="12.75" customHeight="1" x14ac:dyDescent="0.2">
      <c r="A59" s="414"/>
      <c r="B59" s="414"/>
      <c r="C59" s="414"/>
      <c r="D59" s="414"/>
      <c r="E59" s="414"/>
      <c r="F59" s="414"/>
      <c r="G59" s="414"/>
      <c r="H59" s="414"/>
      <c r="I59" s="414"/>
      <c r="J59" s="414"/>
      <c r="L59" s="414"/>
    </row>
    <row r="60" spans="1:14" ht="12.75" customHeight="1" x14ac:dyDescent="0.2">
      <c r="B60" s="53"/>
      <c r="C60" s="53"/>
      <c r="D60" s="53"/>
      <c r="E60" s="53"/>
      <c r="F60" s="53"/>
      <c r="G60" s="53"/>
      <c r="H60" s="53"/>
      <c r="I60" s="53"/>
      <c r="J60" s="53"/>
      <c r="L60" s="53"/>
    </row>
    <row r="61" spans="1:14" ht="12.75" customHeight="1" x14ac:dyDescent="0.2">
      <c r="B61" s="53"/>
      <c r="C61" s="53"/>
      <c r="D61" s="53"/>
      <c r="E61" s="53"/>
      <c r="F61" s="53"/>
      <c r="G61" s="53"/>
      <c r="H61" s="53"/>
      <c r="I61" s="53"/>
      <c r="J61" s="53"/>
      <c r="L61" s="53"/>
    </row>
    <row r="62" spans="1:14" ht="12.75" customHeight="1" x14ac:dyDescent="0.2">
      <c r="B62" s="53"/>
      <c r="C62" s="53"/>
      <c r="D62" s="53"/>
      <c r="E62" s="53"/>
      <c r="F62" s="53"/>
      <c r="G62" s="53"/>
      <c r="H62" s="53"/>
      <c r="I62" s="53"/>
      <c r="J62" s="53"/>
      <c r="L62" s="53"/>
    </row>
    <row r="63" spans="1:14" ht="12.75" customHeight="1" x14ac:dyDescent="0.2">
      <c r="B63" s="53"/>
      <c r="C63" s="53"/>
      <c r="D63" s="53"/>
      <c r="E63" s="53"/>
      <c r="F63" s="53"/>
      <c r="G63" s="53"/>
      <c r="H63" s="53"/>
      <c r="I63" s="53"/>
      <c r="J63" s="53"/>
      <c r="L63" s="53"/>
    </row>
    <row r="64" spans="1:14" ht="15.95" customHeight="1" x14ac:dyDescent="0.2">
      <c r="B64" s="53"/>
      <c r="C64" s="53"/>
      <c r="D64" s="53"/>
      <c r="E64" s="53"/>
      <c r="F64" s="53"/>
      <c r="G64" s="53"/>
      <c r="H64" s="53"/>
      <c r="I64" s="53"/>
      <c r="J64" s="53"/>
      <c r="L64" s="53"/>
    </row>
    <row r="65" spans="2:13" ht="15.95" customHeight="1" x14ac:dyDescent="0.2">
      <c r="B65" s="53"/>
      <c r="C65" s="53"/>
      <c r="D65" s="53"/>
      <c r="E65" s="53"/>
      <c r="F65" s="53"/>
      <c r="G65" s="53"/>
      <c r="H65" s="53"/>
      <c r="I65" s="53"/>
      <c r="J65" s="53"/>
      <c r="L65" s="53"/>
    </row>
    <row r="66" spans="2:13" ht="15.95" customHeight="1" x14ac:dyDescent="0.2">
      <c r="B66" s="53"/>
      <c r="C66" s="53"/>
      <c r="D66" s="53"/>
      <c r="E66" s="53"/>
      <c r="F66" s="53"/>
      <c r="G66" s="53"/>
      <c r="H66" s="53"/>
      <c r="I66" s="53"/>
      <c r="J66" s="53"/>
      <c r="L66" s="53"/>
    </row>
    <row r="67" spans="2:13" ht="15.95" customHeight="1" x14ac:dyDescent="0.2">
      <c r="B67" s="53"/>
      <c r="C67" s="53"/>
      <c r="D67" s="53"/>
      <c r="E67" s="53"/>
      <c r="F67" s="53"/>
      <c r="G67" s="53"/>
      <c r="H67" s="53"/>
      <c r="I67" s="53"/>
      <c r="J67" s="53"/>
      <c r="L67" s="53"/>
    </row>
    <row r="68" spans="2:13" ht="15.95" customHeight="1" x14ac:dyDescent="0.2">
      <c r="B68" s="53"/>
      <c r="C68" s="53"/>
      <c r="D68" s="53"/>
      <c r="E68" s="53"/>
      <c r="F68" s="53"/>
      <c r="G68" s="53"/>
      <c r="H68" s="53"/>
      <c r="I68" s="53"/>
      <c r="J68" s="53"/>
      <c r="L68" s="53"/>
    </row>
    <row r="69" spans="2:13" ht="15.95" customHeight="1" x14ac:dyDescent="0.2">
      <c r="B69" s="53"/>
      <c r="C69" s="53"/>
      <c r="D69" s="53"/>
      <c r="E69" s="53"/>
      <c r="F69" s="53"/>
      <c r="G69" s="53"/>
      <c r="H69" s="53"/>
      <c r="I69" s="53"/>
      <c r="J69" s="53"/>
      <c r="L69" s="53"/>
    </row>
    <row r="70" spans="2:13" ht="15.95" customHeight="1" x14ac:dyDescent="0.2">
      <c r="B70" s="53"/>
      <c r="C70" s="53"/>
      <c r="D70" s="53"/>
      <c r="E70" s="53"/>
      <c r="F70" s="53"/>
      <c r="G70" s="53"/>
      <c r="H70" s="53"/>
      <c r="I70" s="53"/>
      <c r="J70" s="53"/>
      <c r="K70" s="227"/>
      <c r="L70" s="53"/>
      <c r="M70" s="227"/>
    </row>
    <row r="71" spans="2:13" ht="15.95" customHeight="1" x14ac:dyDescent="0.2">
      <c r="B71" s="53"/>
      <c r="C71" s="53"/>
      <c r="D71" s="53"/>
      <c r="E71" s="53"/>
      <c r="F71" s="53"/>
      <c r="G71" s="53"/>
      <c r="H71" s="53"/>
      <c r="I71" s="53"/>
      <c r="J71" s="53"/>
      <c r="K71" s="227"/>
      <c r="L71" s="53"/>
      <c r="M71" s="227"/>
    </row>
    <row r="72" spans="2:13" ht="15.95" customHeight="1" x14ac:dyDescent="0.2">
      <c r="B72" s="53"/>
      <c r="C72" s="53"/>
      <c r="D72" s="53"/>
      <c r="E72" s="53"/>
      <c r="F72" s="53"/>
      <c r="G72" s="53"/>
      <c r="H72" s="53"/>
      <c r="I72" s="53"/>
      <c r="J72" s="53"/>
      <c r="K72" s="227"/>
      <c r="L72" s="53"/>
      <c r="M72" s="227"/>
    </row>
    <row r="73" spans="2:13" ht="15.95" customHeight="1" x14ac:dyDescent="0.2">
      <c r="B73" s="53"/>
      <c r="C73" s="53"/>
      <c r="D73" s="53"/>
      <c r="E73" s="53"/>
      <c r="F73" s="53"/>
      <c r="G73" s="53"/>
      <c r="H73" s="53"/>
      <c r="I73" s="53"/>
      <c r="J73" s="53"/>
      <c r="L73" s="53"/>
    </row>
    <row r="74" spans="2:13" ht="15.95" customHeight="1" x14ac:dyDescent="0.2">
      <c r="B74" s="53"/>
      <c r="C74" s="53"/>
      <c r="D74" s="53"/>
      <c r="E74" s="53"/>
      <c r="F74" s="53"/>
      <c r="G74" s="53"/>
      <c r="H74" s="53"/>
      <c r="I74" s="53"/>
      <c r="J74" s="53"/>
      <c r="L74" s="53"/>
    </row>
    <row r="75" spans="2:13" ht="15.95" customHeight="1" x14ac:dyDescent="0.2">
      <c r="B75" s="53"/>
      <c r="C75" s="53"/>
      <c r="D75" s="53"/>
      <c r="E75" s="53"/>
      <c r="F75" s="53"/>
      <c r="G75" s="53"/>
      <c r="H75" s="53"/>
      <c r="I75" s="53"/>
      <c r="J75" s="53"/>
      <c r="L75" s="53"/>
    </row>
    <row r="76" spans="2:13" ht="15.95" customHeight="1" x14ac:dyDescent="0.2">
      <c r="B76" s="53"/>
      <c r="C76" s="53"/>
      <c r="D76" s="53"/>
      <c r="E76" s="53"/>
      <c r="F76" s="53"/>
      <c r="G76" s="53"/>
      <c r="H76" s="53"/>
      <c r="I76" s="53"/>
      <c r="J76" s="53"/>
      <c r="L76" s="53"/>
    </row>
    <row r="77" spans="2:13" ht="15.95" customHeight="1" x14ac:dyDescent="0.2">
      <c r="B77" s="53"/>
      <c r="C77" s="53"/>
      <c r="D77" s="53"/>
      <c r="E77" s="53"/>
      <c r="F77" s="53"/>
      <c r="G77" s="53"/>
      <c r="H77" s="53"/>
      <c r="I77" s="53"/>
      <c r="J77" s="53"/>
      <c r="L77" s="53"/>
    </row>
    <row r="78" spans="2:13" ht="15.95" customHeight="1" x14ac:dyDescent="0.2">
      <c r="B78" s="53"/>
      <c r="C78" s="53"/>
      <c r="D78" s="53"/>
      <c r="E78" s="53"/>
      <c r="F78" s="53"/>
      <c r="G78" s="53"/>
      <c r="H78" s="53"/>
      <c r="I78" s="53"/>
      <c r="J78" s="53"/>
      <c r="L78" s="53"/>
    </row>
    <row r="79" spans="2:13" ht="15.95" customHeight="1" x14ac:dyDescent="0.2">
      <c r="B79" s="53"/>
      <c r="C79" s="53"/>
      <c r="D79" s="53"/>
      <c r="E79" s="53"/>
      <c r="F79" s="53"/>
      <c r="G79" s="53"/>
      <c r="H79" s="53"/>
      <c r="I79" s="53"/>
      <c r="J79" s="53"/>
      <c r="L79" s="53"/>
    </row>
    <row r="80" spans="2:13" ht="15.95" customHeight="1" x14ac:dyDescent="0.2">
      <c r="B80" s="53"/>
      <c r="C80" s="53"/>
      <c r="D80" s="53"/>
      <c r="E80" s="53"/>
      <c r="F80" s="53"/>
      <c r="G80" s="53"/>
      <c r="H80" s="53"/>
      <c r="I80" s="53"/>
      <c r="J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A3D98-AA02-484A-9863-FC237D02BBDB}">
  <sheetPr codeName="Tabelle4">
    <pageSetUpPr fitToPage="1"/>
  </sheetPr>
  <dimension ref="A1:D41"/>
  <sheetViews>
    <sheetView zoomScaleNormal="100" zoomScaleSheetLayoutView="100" workbookViewId="0"/>
  </sheetViews>
  <sheetFormatPr baseColWidth="10"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3"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7"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8" t="s">
        <v>26</v>
      </c>
    </row>
    <row r="31" spans="1:2" ht="15" customHeight="1" x14ac:dyDescent="0.2">
      <c r="A31" s="3" t="s">
        <v>27</v>
      </c>
      <c r="B31" s="3" t="s">
        <v>28</v>
      </c>
    </row>
    <row r="32" spans="1:2" ht="15" customHeight="1" x14ac:dyDescent="0.2">
      <c r="A32" s="3" t="s">
        <v>29</v>
      </c>
      <c r="B32" s="3" t="s">
        <v>30</v>
      </c>
    </row>
    <row r="33" spans="1:2" ht="9" customHeight="1" x14ac:dyDescent="0.2"/>
    <row r="34" spans="1:2" ht="15" customHeight="1" x14ac:dyDescent="0.2">
      <c r="A34" s="5" t="s">
        <v>31</v>
      </c>
      <c r="B34" s="9" t="s">
        <v>32</v>
      </c>
    </row>
    <row r="35" spans="1:2" ht="9" customHeight="1" x14ac:dyDescent="0.2"/>
    <row r="36" spans="1:2" ht="15" customHeight="1" x14ac:dyDescent="0.2">
      <c r="A36" s="5" t="s">
        <v>33</v>
      </c>
      <c r="B36" s="3" t="s">
        <v>34</v>
      </c>
    </row>
    <row r="37" spans="1:2" ht="25.5" customHeight="1" x14ac:dyDescent="0.2">
      <c r="B37" s="3" t="s">
        <v>35</v>
      </c>
    </row>
    <row r="38" spans="1:2" ht="9" customHeight="1" x14ac:dyDescent="0.2"/>
    <row r="39" spans="1:2" ht="15" customHeight="1" x14ac:dyDescent="0.2">
      <c r="A39" s="5" t="s">
        <v>36</v>
      </c>
      <c r="B39" s="3" t="s">
        <v>37</v>
      </c>
    </row>
    <row r="40" spans="1:2" ht="15" customHeight="1" x14ac:dyDescent="0.2">
      <c r="B40" s="9" t="s">
        <v>38</v>
      </c>
    </row>
    <row r="41" spans="1:2" ht="105" customHeight="1" x14ac:dyDescent="0.2">
      <c r="B41" s="9" t="s">
        <v>39</v>
      </c>
    </row>
  </sheetData>
  <mergeCells count="1">
    <mergeCell ref="B6:D6"/>
  </mergeCells>
  <hyperlinks>
    <hyperlink ref="B34" r:id="rId1" xr:uid="{6E868785-D6DD-405E-97E2-59D58E463112}"/>
    <hyperlink ref="B40" r:id="rId2" xr:uid="{10CECD61-3E77-4335-8F27-7331D0CDDEC7}"/>
    <hyperlink ref="B41" r:id="rId3" display="https://statistik.arbeitsagentur.de/" xr:uid="{6F0FB4BC-7B81-4BCB-B767-9F3748943464}"/>
    <hyperlink ref="C30" r:id="rId4" display="Statistik-Service-Ost@arbeitsagentur.de" xr:uid="{7F258154-F737-4952-BCE3-5764752A6735}"/>
    <hyperlink ref="B30" r:id="rId5" xr:uid="{F8743F69-2D1E-446D-9078-B31B112B25E9}"/>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2A923-2D7D-4F14-B415-B8E8EED573DC}">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5"/>
      <c r="B1" s="34" t="s">
        <v>40</v>
      </c>
    </row>
    <row r="2" spans="1:6" ht="25.5" customHeight="1" x14ac:dyDescent="0.2">
      <c r="B2" s="205" t="s">
        <v>406</v>
      </c>
    </row>
    <row r="3" spans="1:6" ht="24.95" customHeight="1" x14ac:dyDescent="0.2">
      <c r="A3" s="416"/>
      <c r="B3" s="417" t="s">
        <v>407</v>
      </c>
    </row>
    <row r="4" spans="1:6" s="420" customFormat="1" ht="132.75" x14ac:dyDescent="0.2">
      <c r="A4" s="418"/>
      <c r="B4" s="419" t="s">
        <v>408</v>
      </c>
      <c r="C4" s="418"/>
      <c r="D4" s="418"/>
      <c r="E4" s="418"/>
      <c r="F4" s="418"/>
    </row>
    <row r="5" spans="1:6" s="420" customFormat="1" x14ac:dyDescent="0.2">
      <c r="A5" s="418"/>
      <c r="B5" s="419"/>
      <c r="C5" s="418"/>
      <c r="D5" s="418"/>
      <c r="E5" s="418"/>
      <c r="F5" s="418"/>
    </row>
    <row r="6" spans="1:6" s="420" customFormat="1" x14ac:dyDescent="0.2">
      <c r="A6" s="418"/>
      <c r="B6" s="421" t="s">
        <v>409</v>
      </c>
      <c r="C6" s="418"/>
      <c r="D6" s="418"/>
      <c r="E6" s="418"/>
      <c r="F6" s="418"/>
    </row>
    <row r="7" spans="1:6" x14ac:dyDescent="0.2">
      <c r="A7" s="416"/>
      <c r="B7" s="422"/>
      <c r="C7" s="416"/>
      <c r="D7" s="416"/>
      <c r="E7" s="416"/>
      <c r="F7" s="416"/>
    </row>
    <row r="8" spans="1:6" ht="150" customHeight="1" x14ac:dyDescent="0.2">
      <c r="A8" s="416"/>
      <c r="B8" s="423" t="s">
        <v>410</v>
      </c>
      <c r="C8" s="416"/>
      <c r="D8" s="416"/>
      <c r="E8" s="416"/>
      <c r="F8" s="416"/>
    </row>
    <row r="9" spans="1:6" x14ac:dyDescent="0.2">
      <c r="A9" s="416"/>
      <c r="B9" s="424" t="s">
        <v>411</v>
      </c>
      <c r="C9" s="416"/>
      <c r="D9" s="416"/>
      <c r="E9" s="416"/>
      <c r="F9" s="416"/>
    </row>
    <row r="10" spans="1:6" x14ac:dyDescent="0.2">
      <c r="A10" s="416"/>
      <c r="B10" s="425"/>
      <c r="C10" s="416"/>
      <c r="D10" s="416"/>
      <c r="E10" s="416"/>
      <c r="F10" s="416"/>
    </row>
    <row r="11" spans="1:6" ht="120" x14ac:dyDescent="0.2">
      <c r="A11" s="416"/>
      <c r="B11" s="423" t="s">
        <v>412</v>
      </c>
      <c r="C11" s="416"/>
      <c r="D11" s="416"/>
      <c r="E11" s="416"/>
      <c r="F11" s="416"/>
    </row>
    <row r="12" spans="1:6" x14ac:dyDescent="0.2">
      <c r="A12" s="416"/>
      <c r="B12" s="424" t="s">
        <v>413</v>
      </c>
      <c r="C12" s="416"/>
      <c r="D12" s="416"/>
      <c r="E12" s="416"/>
      <c r="F12" s="416"/>
    </row>
    <row r="13" spans="1:6" x14ac:dyDescent="0.2">
      <c r="A13" s="416"/>
      <c r="B13" s="423"/>
      <c r="C13" s="416"/>
      <c r="D13" s="416"/>
      <c r="E13" s="416"/>
      <c r="F13" s="416"/>
    </row>
    <row r="14" spans="1:6" ht="144" x14ac:dyDescent="0.2">
      <c r="A14" s="416"/>
      <c r="B14" s="423" t="s">
        <v>414</v>
      </c>
      <c r="C14" s="416"/>
      <c r="D14" s="416"/>
      <c r="E14" s="416"/>
      <c r="F14" s="416"/>
    </row>
    <row r="15" spans="1:6" x14ac:dyDescent="0.2">
      <c r="A15" s="416"/>
      <c r="B15" s="424" t="s">
        <v>415</v>
      </c>
      <c r="C15" s="416"/>
      <c r="D15" s="416"/>
      <c r="E15" s="416"/>
      <c r="F15" s="416"/>
    </row>
    <row r="16" spans="1:6" x14ac:dyDescent="0.2">
      <c r="A16" s="416"/>
      <c r="B16" s="422"/>
      <c r="C16" s="416"/>
      <c r="D16" s="416"/>
      <c r="E16" s="416"/>
      <c r="F16" s="416"/>
    </row>
    <row r="17" spans="1:6" ht="180" x14ac:dyDescent="0.2">
      <c r="A17" s="416"/>
      <c r="B17" s="423" t="s">
        <v>416</v>
      </c>
      <c r="C17" s="416"/>
      <c r="D17" s="416"/>
      <c r="E17" s="416"/>
      <c r="F17" s="416"/>
    </row>
    <row r="18" spans="1:6" x14ac:dyDescent="0.2">
      <c r="A18" s="416"/>
      <c r="B18" s="424" t="s">
        <v>417</v>
      </c>
      <c r="C18" s="416"/>
      <c r="D18" s="416"/>
      <c r="E18" s="416"/>
      <c r="F18" s="416"/>
    </row>
    <row r="19" spans="1:6" x14ac:dyDescent="0.2">
      <c r="A19" s="416"/>
      <c r="B19" s="423"/>
      <c r="C19" s="416"/>
      <c r="D19" s="416"/>
      <c r="E19" s="416"/>
      <c r="F19" s="416"/>
    </row>
    <row r="20" spans="1:6" ht="168" x14ac:dyDescent="0.2">
      <c r="A20" s="416"/>
      <c r="B20" s="423" t="s">
        <v>418</v>
      </c>
      <c r="C20" s="416"/>
      <c r="D20" s="416"/>
      <c r="E20" s="416"/>
      <c r="F20" s="416"/>
    </row>
    <row r="21" spans="1:6" x14ac:dyDescent="0.2">
      <c r="A21" s="416"/>
      <c r="B21" s="423"/>
      <c r="C21" s="416"/>
      <c r="D21" s="416"/>
      <c r="E21" s="416"/>
      <c r="F21" s="416"/>
    </row>
    <row r="22" spans="1:6" x14ac:dyDescent="0.2">
      <c r="A22" s="416"/>
      <c r="B22" s="422"/>
      <c r="C22" s="416"/>
      <c r="D22" s="416"/>
      <c r="E22" s="416"/>
      <c r="F22" s="416"/>
    </row>
    <row r="23" spans="1:6" x14ac:dyDescent="0.2">
      <c r="A23" s="416"/>
      <c r="B23" s="426" t="s">
        <v>419</v>
      </c>
      <c r="C23" s="416"/>
      <c r="D23" s="416"/>
      <c r="E23" s="416"/>
      <c r="F23" s="416"/>
    </row>
    <row r="24" spans="1:6" s="13" customFormat="1" ht="25.5" x14ac:dyDescent="0.2">
      <c r="A24" s="427"/>
      <c r="B24" s="428" t="s">
        <v>420</v>
      </c>
      <c r="C24" s="426"/>
      <c r="D24" s="426"/>
      <c r="E24" s="426"/>
      <c r="F24" s="426"/>
    </row>
    <row r="25" spans="1:6" x14ac:dyDescent="0.2">
      <c r="A25" s="429"/>
      <c r="B25" s="416"/>
      <c r="C25" s="416"/>
      <c r="D25" s="416"/>
      <c r="E25" s="416"/>
      <c r="F25" s="416"/>
    </row>
    <row r="26" spans="1:6" x14ac:dyDescent="0.2">
      <c r="A26" s="416"/>
      <c r="B26" s="416"/>
      <c r="C26" s="416"/>
      <c r="D26" s="416"/>
      <c r="E26" s="416"/>
      <c r="F26" s="416"/>
    </row>
    <row r="27" spans="1:6" x14ac:dyDescent="0.2">
      <c r="A27" s="416"/>
      <c r="B27" s="416"/>
      <c r="C27" s="416"/>
      <c r="D27" s="416"/>
      <c r="E27" s="416"/>
      <c r="F27" s="416"/>
    </row>
    <row r="28" spans="1:6" x14ac:dyDescent="0.2">
      <c r="A28" s="416"/>
      <c r="B28" s="416"/>
      <c r="C28" s="416"/>
      <c r="D28" s="416"/>
      <c r="E28" s="416"/>
      <c r="F28" s="416"/>
    </row>
    <row r="29" spans="1:6" x14ac:dyDescent="0.2">
      <c r="A29" s="416"/>
      <c r="B29" s="416"/>
      <c r="C29" s="416"/>
      <c r="D29" s="416"/>
      <c r="E29" s="416"/>
      <c r="F29" s="416"/>
    </row>
    <row r="30" spans="1:6" x14ac:dyDescent="0.2">
      <c r="A30" s="416"/>
      <c r="B30" s="416"/>
      <c r="C30" s="416"/>
      <c r="D30" s="416"/>
      <c r="E30" s="416"/>
      <c r="F30" s="416"/>
    </row>
    <row r="31" spans="1:6" x14ac:dyDescent="0.2">
      <c r="A31" s="416"/>
      <c r="B31" s="416"/>
      <c r="C31" s="416"/>
      <c r="D31" s="416"/>
      <c r="E31" s="416"/>
      <c r="F31" s="416"/>
    </row>
    <row r="32" spans="1:6" x14ac:dyDescent="0.2">
      <c r="A32" s="416"/>
      <c r="B32" s="416"/>
      <c r="C32" s="416"/>
      <c r="D32" s="416"/>
      <c r="E32" s="416"/>
      <c r="F32" s="416"/>
    </row>
    <row r="33" spans="1:6" x14ac:dyDescent="0.2">
      <c r="A33" s="425"/>
      <c r="B33" s="425"/>
      <c r="C33" s="425"/>
      <c r="D33" s="425"/>
      <c r="E33" s="425"/>
      <c r="F33" s="425"/>
    </row>
    <row r="34" spans="1:6" x14ac:dyDescent="0.2">
      <c r="A34" s="416"/>
      <c r="B34" s="416"/>
      <c r="C34" s="416"/>
      <c r="D34" s="416"/>
      <c r="E34" s="416"/>
      <c r="F34" s="416"/>
    </row>
    <row r="35" spans="1:6" x14ac:dyDescent="0.2">
      <c r="A35" s="416"/>
      <c r="B35" s="416"/>
      <c r="C35" s="416"/>
      <c r="D35" s="416"/>
      <c r="E35" s="416"/>
      <c r="F35" s="416"/>
    </row>
    <row r="36" spans="1:6" ht="8.1" customHeight="1" x14ac:dyDescent="0.2">
      <c r="A36" s="416"/>
      <c r="B36" s="416"/>
      <c r="C36" s="416"/>
      <c r="D36" s="416"/>
      <c r="E36" s="416"/>
      <c r="F36" s="416"/>
    </row>
    <row r="37" spans="1:6" ht="13.5" customHeight="1" x14ac:dyDescent="0.2">
      <c r="A37" s="416"/>
      <c r="B37" s="416"/>
      <c r="C37" s="416"/>
      <c r="D37" s="416"/>
      <c r="E37" s="416"/>
      <c r="F37" s="416"/>
    </row>
    <row r="38" spans="1:6" x14ac:dyDescent="0.2">
      <c r="A38" s="416"/>
      <c r="B38" s="416"/>
      <c r="C38" s="416"/>
      <c r="D38" s="416"/>
      <c r="E38" s="416"/>
      <c r="F38" s="416"/>
    </row>
    <row r="39" spans="1:6" x14ac:dyDescent="0.2">
      <c r="A39" s="416"/>
      <c r="B39" s="416"/>
      <c r="C39" s="416"/>
      <c r="D39" s="416"/>
      <c r="E39" s="416"/>
      <c r="F39" s="416"/>
    </row>
    <row r="40" spans="1:6" x14ac:dyDescent="0.2">
      <c r="A40" s="416"/>
      <c r="B40" s="416"/>
      <c r="C40" s="416"/>
      <c r="D40" s="416"/>
      <c r="E40" s="416"/>
      <c r="F40" s="416"/>
    </row>
    <row r="41" spans="1:6" x14ac:dyDescent="0.2">
      <c r="A41" s="416"/>
      <c r="B41" s="416"/>
      <c r="C41" s="416"/>
      <c r="D41" s="416"/>
      <c r="E41" s="416"/>
      <c r="F41" s="416"/>
    </row>
    <row r="42" spans="1:6" x14ac:dyDescent="0.2">
      <c r="A42" s="416"/>
      <c r="B42" s="416"/>
      <c r="C42" s="416"/>
      <c r="D42" s="416"/>
      <c r="E42" s="416"/>
      <c r="F42" s="416"/>
    </row>
    <row r="43" spans="1:6" ht="33" customHeight="1" x14ac:dyDescent="0.2">
      <c r="A43" s="416"/>
      <c r="B43" s="416"/>
      <c r="C43" s="416"/>
      <c r="D43" s="416"/>
      <c r="E43" s="416"/>
      <c r="F43" s="416"/>
    </row>
    <row r="44" spans="1:6" ht="16.5" customHeight="1" x14ac:dyDescent="0.2">
      <c r="A44" s="416"/>
      <c r="B44" s="416"/>
      <c r="C44" s="416"/>
      <c r="D44" s="416"/>
      <c r="E44" s="416"/>
      <c r="F44" s="416"/>
    </row>
    <row r="45" spans="1:6" x14ac:dyDescent="0.2">
      <c r="A45" s="416"/>
      <c r="B45" s="416"/>
      <c r="C45" s="416"/>
      <c r="D45" s="416"/>
      <c r="E45" s="416"/>
      <c r="F45" s="416"/>
    </row>
    <row r="46" spans="1:6" x14ac:dyDescent="0.2">
      <c r="A46" s="416"/>
      <c r="B46" s="416"/>
      <c r="C46" s="416"/>
      <c r="D46" s="416"/>
      <c r="E46" s="416"/>
      <c r="F46" s="416"/>
    </row>
    <row r="47" spans="1:6" x14ac:dyDescent="0.2">
      <c r="A47" s="416"/>
      <c r="B47" s="416"/>
      <c r="C47" s="416"/>
      <c r="D47" s="416"/>
      <c r="E47" s="416"/>
      <c r="F47" s="416"/>
    </row>
    <row r="48" spans="1:6" x14ac:dyDescent="0.2">
      <c r="A48" s="416"/>
      <c r="B48" s="416"/>
      <c r="C48" s="416"/>
      <c r="D48" s="416"/>
      <c r="E48" s="416"/>
      <c r="F48" s="416"/>
    </row>
    <row r="49" spans="1:6" x14ac:dyDescent="0.2">
      <c r="A49" s="416"/>
      <c r="B49" s="416"/>
      <c r="C49" s="416"/>
      <c r="D49" s="416"/>
      <c r="E49" s="416"/>
      <c r="F49" s="416"/>
    </row>
    <row r="50" spans="1:6" x14ac:dyDescent="0.2">
      <c r="A50" s="416"/>
      <c r="B50" s="416"/>
      <c r="C50" s="416"/>
      <c r="D50" s="416"/>
      <c r="E50" s="416"/>
      <c r="F50" s="416"/>
    </row>
    <row r="51" spans="1:6" x14ac:dyDescent="0.2">
      <c r="A51" s="416"/>
      <c r="B51" s="416"/>
      <c r="C51" s="416"/>
      <c r="D51" s="416"/>
      <c r="E51" s="416"/>
      <c r="F51" s="416"/>
    </row>
    <row r="52" spans="1:6" x14ac:dyDescent="0.2">
      <c r="A52" s="416"/>
      <c r="B52" s="416"/>
      <c r="C52" s="416"/>
      <c r="D52" s="416"/>
      <c r="E52" s="416"/>
      <c r="F52" s="416"/>
    </row>
    <row r="53" spans="1:6" x14ac:dyDescent="0.2">
      <c r="A53" s="416"/>
      <c r="B53" s="416"/>
      <c r="C53" s="416"/>
      <c r="D53" s="416"/>
      <c r="E53" s="416"/>
      <c r="F53" s="416"/>
    </row>
    <row r="54" spans="1:6" x14ac:dyDescent="0.2">
      <c r="A54" s="416"/>
      <c r="B54" s="416"/>
      <c r="C54" s="416"/>
      <c r="D54" s="416"/>
      <c r="E54" s="416"/>
      <c r="F54" s="416"/>
    </row>
    <row r="55" spans="1:6" x14ac:dyDescent="0.2">
      <c r="A55" s="416"/>
      <c r="B55" s="416"/>
      <c r="C55" s="416"/>
      <c r="D55" s="416"/>
      <c r="E55" s="416"/>
      <c r="F55" s="416"/>
    </row>
    <row r="56" spans="1:6" x14ac:dyDescent="0.2">
      <c r="A56" s="416"/>
      <c r="B56" s="416"/>
      <c r="C56" s="416"/>
      <c r="D56" s="416"/>
      <c r="E56" s="416"/>
      <c r="F56" s="416"/>
    </row>
    <row r="57" spans="1:6" x14ac:dyDescent="0.2">
      <c r="A57" s="416"/>
      <c r="B57" s="416"/>
      <c r="C57" s="416"/>
      <c r="D57" s="416"/>
      <c r="E57" s="416"/>
      <c r="F57" s="416"/>
    </row>
    <row r="58" spans="1:6" x14ac:dyDescent="0.2">
      <c r="A58" s="416"/>
      <c r="B58" s="416"/>
      <c r="C58" s="416"/>
      <c r="D58" s="416"/>
      <c r="E58" s="416"/>
      <c r="F58" s="416"/>
    </row>
    <row r="59" spans="1:6" x14ac:dyDescent="0.2">
      <c r="A59" s="416"/>
      <c r="B59" s="416"/>
      <c r="C59" s="416"/>
      <c r="D59" s="416"/>
      <c r="E59" s="416"/>
      <c r="F59" s="416"/>
    </row>
    <row r="60" spans="1:6" x14ac:dyDescent="0.2">
      <c r="A60" s="416"/>
      <c r="B60" s="416"/>
      <c r="C60" s="416"/>
      <c r="D60" s="416"/>
      <c r="E60" s="416"/>
      <c r="F60" s="416"/>
    </row>
    <row r="61" spans="1:6" x14ac:dyDescent="0.2">
      <c r="A61" s="416"/>
      <c r="B61" s="416"/>
      <c r="C61" s="416"/>
      <c r="D61" s="416"/>
      <c r="E61" s="416"/>
      <c r="F61" s="416"/>
    </row>
    <row r="62" spans="1:6" x14ac:dyDescent="0.2">
      <c r="A62" s="416"/>
      <c r="B62" s="416"/>
      <c r="C62" s="416"/>
      <c r="D62" s="416"/>
      <c r="E62" s="416"/>
      <c r="F62" s="416"/>
    </row>
    <row r="63" spans="1:6" x14ac:dyDescent="0.2">
      <c r="A63" s="416"/>
      <c r="B63" s="416"/>
      <c r="C63" s="416"/>
      <c r="D63" s="416"/>
      <c r="E63" s="416"/>
      <c r="F63" s="416"/>
    </row>
    <row r="64" spans="1:6" x14ac:dyDescent="0.2">
      <c r="A64" s="416"/>
      <c r="B64" s="416"/>
      <c r="C64" s="416"/>
      <c r="D64" s="416"/>
      <c r="E64" s="416"/>
      <c r="F64" s="416"/>
    </row>
    <row r="65" spans="1:6" x14ac:dyDescent="0.2">
      <c r="A65" s="416"/>
      <c r="B65" s="416"/>
      <c r="C65" s="416"/>
      <c r="D65" s="416"/>
      <c r="E65" s="416"/>
      <c r="F65" s="416"/>
    </row>
    <row r="66" spans="1:6" x14ac:dyDescent="0.2">
      <c r="A66" s="416"/>
      <c r="B66" s="416"/>
      <c r="C66" s="416"/>
      <c r="D66" s="416"/>
      <c r="E66" s="416"/>
      <c r="F66" s="416"/>
    </row>
    <row r="67" spans="1:6" x14ac:dyDescent="0.2">
      <c r="A67" s="416"/>
      <c r="B67" s="416"/>
      <c r="C67" s="416"/>
      <c r="D67" s="416"/>
      <c r="E67" s="416"/>
      <c r="F67" s="416"/>
    </row>
    <row r="68" spans="1:6" x14ac:dyDescent="0.2">
      <c r="A68" s="416"/>
      <c r="B68" s="416"/>
      <c r="C68" s="416"/>
      <c r="D68" s="416"/>
      <c r="E68" s="416"/>
      <c r="F68" s="416"/>
    </row>
    <row r="69" spans="1:6" x14ac:dyDescent="0.2">
      <c r="A69" s="416"/>
      <c r="B69" s="416"/>
      <c r="C69" s="416"/>
      <c r="D69" s="416"/>
      <c r="E69" s="416"/>
      <c r="F69" s="416"/>
    </row>
    <row r="70" spans="1:6" x14ac:dyDescent="0.2">
      <c r="A70" s="416"/>
      <c r="B70" s="416"/>
      <c r="C70" s="416"/>
      <c r="D70" s="416"/>
      <c r="E70" s="416"/>
      <c r="F70" s="416"/>
    </row>
    <row r="71" spans="1:6" x14ac:dyDescent="0.2">
      <c r="A71" s="416"/>
      <c r="B71" s="416"/>
      <c r="C71" s="416"/>
      <c r="D71" s="416"/>
      <c r="E71" s="416"/>
      <c r="F71" s="416"/>
    </row>
    <row r="72" spans="1:6" x14ac:dyDescent="0.2">
      <c r="A72" s="416"/>
      <c r="B72" s="416"/>
      <c r="C72" s="416"/>
      <c r="D72" s="416"/>
      <c r="E72" s="416"/>
      <c r="F72" s="416"/>
    </row>
    <row r="73" spans="1:6" x14ac:dyDescent="0.2">
      <c r="A73" s="416"/>
      <c r="B73" s="416"/>
      <c r="C73" s="416"/>
      <c r="D73" s="416"/>
      <c r="E73" s="416"/>
      <c r="F73" s="416"/>
    </row>
    <row r="74" spans="1:6" x14ac:dyDescent="0.2">
      <c r="A74" s="416"/>
      <c r="B74" s="416"/>
      <c r="C74" s="416"/>
      <c r="D74" s="416"/>
      <c r="E74" s="416"/>
      <c r="F74" s="416"/>
    </row>
    <row r="75" spans="1:6" x14ac:dyDescent="0.2">
      <c r="A75" s="416"/>
      <c r="B75" s="416"/>
      <c r="C75" s="416"/>
      <c r="D75" s="416"/>
      <c r="E75" s="416"/>
      <c r="F75" s="416"/>
    </row>
    <row r="76" spans="1:6" x14ac:dyDescent="0.2">
      <c r="A76" s="416"/>
      <c r="B76" s="416"/>
      <c r="C76" s="416"/>
      <c r="D76" s="416"/>
      <c r="E76" s="416"/>
      <c r="F76" s="416"/>
    </row>
    <row r="77" spans="1:6" x14ac:dyDescent="0.2">
      <c r="A77" s="416"/>
      <c r="B77" s="416"/>
      <c r="C77" s="416"/>
      <c r="D77" s="416"/>
      <c r="E77" s="416"/>
      <c r="F77" s="416"/>
    </row>
    <row r="78" spans="1:6" x14ac:dyDescent="0.2">
      <c r="A78" s="416"/>
      <c r="B78" s="416"/>
      <c r="C78" s="416"/>
      <c r="D78" s="416"/>
      <c r="E78" s="416"/>
      <c r="F78" s="416"/>
    </row>
    <row r="79" spans="1:6" x14ac:dyDescent="0.2">
      <c r="A79" s="416"/>
      <c r="B79" s="416"/>
      <c r="C79" s="416"/>
      <c r="D79" s="416"/>
      <c r="E79" s="416"/>
      <c r="F79" s="416"/>
    </row>
    <row r="80" spans="1:6" x14ac:dyDescent="0.2">
      <c r="A80" s="416"/>
      <c r="B80" s="416"/>
      <c r="C80" s="416"/>
      <c r="D80" s="416"/>
      <c r="E80" s="416"/>
      <c r="F80" s="416"/>
    </row>
    <row r="81" spans="1:6" x14ac:dyDescent="0.2">
      <c r="A81" s="416"/>
      <c r="B81" s="416"/>
      <c r="C81" s="416"/>
      <c r="D81" s="416"/>
      <c r="E81" s="416"/>
      <c r="F81" s="416"/>
    </row>
    <row r="82" spans="1:6" x14ac:dyDescent="0.2">
      <c r="A82" s="416"/>
      <c r="B82" s="416"/>
      <c r="C82" s="416"/>
      <c r="D82" s="416"/>
      <c r="E82" s="416"/>
      <c r="F82" s="416"/>
    </row>
    <row r="83" spans="1:6" x14ac:dyDescent="0.2">
      <c r="A83" s="416"/>
      <c r="B83" s="416"/>
      <c r="C83" s="416"/>
      <c r="D83" s="416"/>
      <c r="E83" s="416"/>
      <c r="F83" s="416"/>
    </row>
    <row r="84" spans="1:6" x14ac:dyDescent="0.2">
      <c r="A84" s="416"/>
      <c r="B84" s="416"/>
      <c r="C84" s="416"/>
      <c r="D84" s="416"/>
      <c r="E84" s="416"/>
      <c r="F84" s="416"/>
    </row>
    <row r="85" spans="1:6" x14ac:dyDescent="0.2">
      <c r="A85" s="416"/>
      <c r="B85" s="416"/>
      <c r="C85" s="416"/>
      <c r="D85" s="416"/>
      <c r="E85" s="416"/>
      <c r="F85" s="416"/>
    </row>
    <row r="86" spans="1:6" x14ac:dyDescent="0.2">
      <c r="A86" s="416"/>
      <c r="B86" s="416"/>
      <c r="C86" s="416"/>
      <c r="D86" s="416"/>
      <c r="E86" s="416"/>
      <c r="F86" s="416"/>
    </row>
    <row r="87" spans="1:6" x14ac:dyDescent="0.2">
      <c r="A87" s="416"/>
      <c r="B87" s="416"/>
      <c r="C87" s="416"/>
      <c r="D87" s="416"/>
      <c r="E87" s="416"/>
      <c r="F87" s="416"/>
    </row>
    <row r="88" spans="1:6" x14ac:dyDescent="0.2">
      <c r="A88" s="416"/>
      <c r="B88" s="416"/>
      <c r="C88" s="416"/>
      <c r="D88" s="416"/>
      <c r="E88" s="416"/>
      <c r="F88" s="416"/>
    </row>
    <row r="89" spans="1:6" x14ac:dyDescent="0.2">
      <c r="A89" s="416"/>
      <c r="B89" s="416"/>
      <c r="C89" s="416"/>
      <c r="D89" s="416"/>
      <c r="E89" s="416"/>
      <c r="F89" s="416"/>
    </row>
    <row r="90" spans="1:6" x14ac:dyDescent="0.2">
      <c r="A90" s="416"/>
      <c r="B90" s="416"/>
      <c r="C90" s="416"/>
      <c r="D90" s="416"/>
      <c r="E90" s="416"/>
      <c r="F90" s="416"/>
    </row>
    <row r="91" spans="1:6" x14ac:dyDescent="0.2">
      <c r="A91" s="416"/>
      <c r="B91" s="416"/>
      <c r="C91" s="416"/>
      <c r="D91" s="416"/>
      <c r="E91" s="416"/>
      <c r="F91" s="416"/>
    </row>
    <row r="92" spans="1:6" x14ac:dyDescent="0.2">
      <c r="A92" s="416"/>
      <c r="B92" s="416"/>
      <c r="C92" s="416"/>
      <c r="D92" s="416"/>
      <c r="E92" s="416"/>
      <c r="F92" s="416"/>
    </row>
    <row r="93" spans="1:6" x14ac:dyDescent="0.2">
      <c r="A93" s="416"/>
      <c r="B93" s="416"/>
      <c r="C93" s="416"/>
      <c r="D93" s="416"/>
      <c r="E93" s="416"/>
      <c r="F93" s="416"/>
    </row>
    <row r="94" spans="1:6" x14ac:dyDescent="0.2">
      <c r="A94" s="416"/>
      <c r="B94" s="416"/>
      <c r="C94" s="416"/>
      <c r="D94" s="416"/>
      <c r="E94" s="416"/>
      <c r="F94" s="416"/>
    </row>
    <row r="95" spans="1:6" x14ac:dyDescent="0.2">
      <c r="A95" s="416"/>
      <c r="B95" s="416"/>
      <c r="C95" s="416"/>
      <c r="D95" s="416"/>
      <c r="E95" s="416"/>
      <c r="F95" s="416"/>
    </row>
    <row r="96" spans="1:6" x14ac:dyDescent="0.2">
      <c r="A96" s="416"/>
      <c r="B96" s="416"/>
      <c r="C96" s="416"/>
      <c r="D96" s="416"/>
      <c r="E96" s="416"/>
      <c r="F96" s="416"/>
    </row>
    <row r="97" spans="1:6" x14ac:dyDescent="0.2">
      <c r="A97" s="416"/>
      <c r="B97" s="416"/>
      <c r="C97" s="416"/>
      <c r="D97" s="416"/>
      <c r="E97" s="416"/>
      <c r="F97" s="416"/>
    </row>
    <row r="98" spans="1:6" x14ac:dyDescent="0.2">
      <c r="A98" s="416"/>
      <c r="B98" s="416"/>
      <c r="C98" s="416"/>
      <c r="D98" s="416"/>
      <c r="E98" s="416"/>
      <c r="F98" s="416"/>
    </row>
    <row r="99" spans="1:6" x14ac:dyDescent="0.2">
      <c r="A99" s="416"/>
      <c r="B99" s="416"/>
      <c r="C99" s="416"/>
      <c r="D99" s="416"/>
      <c r="E99" s="416"/>
      <c r="F99" s="416"/>
    </row>
    <row r="100" spans="1:6" x14ac:dyDescent="0.2">
      <c r="A100" s="416"/>
      <c r="B100" s="416"/>
      <c r="C100" s="416"/>
      <c r="D100" s="416"/>
      <c r="E100" s="416"/>
      <c r="F100" s="416"/>
    </row>
    <row r="101" spans="1:6" x14ac:dyDescent="0.2">
      <c r="A101" s="416"/>
      <c r="B101" s="416"/>
      <c r="C101" s="416"/>
      <c r="D101" s="416"/>
      <c r="E101" s="416"/>
      <c r="F101" s="416"/>
    </row>
    <row r="102" spans="1:6" x14ac:dyDescent="0.2">
      <c r="A102" s="416"/>
      <c r="B102" s="416"/>
      <c r="C102" s="416"/>
      <c r="D102" s="416"/>
      <c r="E102" s="416"/>
      <c r="F102" s="416"/>
    </row>
    <row r="103" spans="1:6" x14ac:dyDescent="0.2">
      <c r="A103" s="416"/>
      <c r="B103" s="416"/>
      <c r="C103" s="416"/>
      <c r="D103" s="416"/>
      <c r="E103" s="416"/>
      <c r="F103" s="416"/>
    </row>
    <row r="104" spans="1:6" x14ac:dyDescent="0.2">
      <c r="A104" s="416"/>
      <c r="B104" s="416"/>
      <c r="C104" s="416"/>
      <c r="D104" s="416"/>
      <c r="E104" s="416"/>
      <c r="F104" s="416"/>
    </row>
    <row r="105" spans="1:6" x14ac:dyDescent="0.2">
      <c r="A105" s="416"/>
      <c r="B105" s="416"/>
      <c r="C105" s="416"/>
      <c r="D105" s="416"/>
      <c r="E105" s="416"/>
      <c r="F105" s="416"/>
    </row>
    <row r="106" spans="1:6" x14ac:dyDescent="0.2">
      <c r="A106" s="416"/>
      <c r="B106" s="416"/>
      <c r="C106" s="416"/>
      <c r="D106" s="416"/>
      <c r="E106" s="416"/>
      <c r="F106" s="416"/>
    </row>
    <row r="107" spans="1:6" x14ac:dyDescent="0.2">
      <c r="A107" s="416"/>
      <c r="B107" s="416"/>
      <c r="C107" s="416"/>
      <c r="D107" s="416"/>
      <c r="E107" s="416"/>
      <c r="F107" s="416"/>
    </row>
    <row r="108" spans="1:6" x14ac:dyDescent="0.2">
      <c r="A108" s="416"/>
      <c r="B108" s="416"/>
      <c r="C108" s="416"/>
      <c r="D108" s="416"/>
      <c r="E108" s="416"/>
      <c r="F108" s="416"/>
    </row>
    <row r="109" spans="1:6" x14ac:dyDescent="0.2">
      <c r="A109" s="416"/>
      <c r="B109" s="416"/>
      <c r="C109" s="416"/>
      <c r="D109" s="416"/>
      <c r="E109" s="416"/>
      <c r="F109" s="416"/>
    </row>
    <row r="110" spans="1:6" x14ac:dyDescent="0.2">
      <c r="A110" s="416"/>
      <c r="B110" s="416"/>
      <c r="C110" s="416"/>
      <c r="D110" s="416"/>
      <c r="E110" s="416"/>
      <c r="F110" s="416"/>
    </row>
    <row r="111" spans="1:6" x14ac:dyDescent="0.2">
      <c r="A111" s="416"/>
      <c r="B111" s="416"/>
      <c r="C111" s="416"/>
      <c r="D111" s="416"/>
      <c r="E111" s="416"/>
      <c r="F111" s="416"/>
    </row>
    <row r="112" spans="1:6" x14ac:dyDescent="0.2">
      <c r="A112" s="416"/>
      <c r="B112" s="416"/>
      <c r="C112" s="416"/>
      <c r="D112" s="416"/>
      <c r="E112" s="416"/>
      <c r="F112" s="416"/>
    </row>
    <row r="113" spans="1:6" x14ac:dyDescent="0.2">
      <c r="A113" s="416"/>
      <c r="B113" s="416"/>
      <c r="C113" s="416"/>
      <c r="D113" s="416"/>
      <c r="E113" s="416"/>
      <c r="F113" s="416"/>
    </row>
    <row r="114" spans="1:6" x14ac:dyDescent="0.2">
      <c r="A114" s="416"/>
      <c r="B114" s="416"/>
      <c r="C114" s="416"/>
      <c r="D114" s="416"/>
      <c r="E114" s="416"/>
      <c r="F114" s="416"/>
    </row>
    <row r="115" spans="1:6" x14ac:dyDescent="0.2">
      <c r="A115" s="416"/>
      <c r="B115" s="416"/>
      <c r="C115" s="416"/>
      <c r="D115" s="416"/>
      <c r="E115" s="416"/>
      <c r="F115" s="416"/>
    </row>
    <row r="116" spans="1:6" x14ac:dyDescent="0.2">
      <c r="A116" s="416"/>
      <c r="B116" s="416"/>
      <c r="C116" s="416"/>
      <c r="D116" s="416"/>
      <c r="E116" s="416"/>
      <c r="F116" s="416"/>
    </row>
    <row r="117" spans="1:6" x14ac:dyDescent="0.2">
      <c r="A117" s="416"/>
      <c r="B117" s="416"/>
      <c r="C117" s="416"/>
      <c r="D117" s="416"/>
      <c r="E117" s="416"/>
      <c r="F117" s="416"/>
    </row>
    <row r="118" spans="1:6" x14ac:dyDescent="0.2">
      <c r="A118" s="416"/>
      <c r="B118" s="416"/>
      <c r="C118" s="416"/>
      <c r="D118" s="416"/>
      <c r="E118" s="416"/>
      <c r="F118" s="416"/>
    </row>
    <row r="119" spans="1:6" x14ac:dyDescent="0.2">
      <c r="A119" s="416"/>
      <c r="B119" s="416"/>
      <c r="C119" s="416"/>
      <c r="D119" s="416"/>
      <c r="E119" s="416"/>
      <c r="F119" s="416"/>
    </row>
    <row r="120" spans="1:6" x14ac:dyDescent="0.2">
      <c r="A120" s="416"/>
      <c r="B120" s="416"/>
      <c r="C120" s="416"/>
      <c r="D120" s="416"/>
      <c r="E120" s="416"/>
      <c r="F120" s="416"/>
    </row>
    <row r="121" spans="1:6" x14ac:dyDescent="0.2">
      <c r="A121" s="416"/>
      <c r="B121" s="416"/>
      <c r="C121" s="416"/>
      <c r="D121" s="416"/>
      <c r="E121" s="416"/>
      <c r="F121" s="416"/>
    </row>
    <row r="122" spans="1:6" x14ac:dyDescent="0.2">
      <c r="A122" s="416"/>
      <c r="B122" s="416"/>
      <c r="C122" s="416"/>
      <c r="D122" s="416"/>
      <c r="E122" s="416"/>
      <c r="F122" s="416"/>
    </row>
    <row r="123" spans="1:6" x14ac:dyDescent="0.2">
      <c r="A123" s="416"/>
      <c r="B123" s="416"/>
      <c r="C123" s="416"/>
      <c r="D123" s="416"/>
      <c r="E123" s="416"/>
      <c r="F123" s="416"/>
    </row>
    <row r="124" spans="1:6" x14ac:dyDescent="0.2">
      <c r="A124" s="416"/>
      <c r="B124" s="416"/>
      <c r="C124" s="416"/>
      <c r="D124" s="416"/>
      <c r="E124" s="416"/>
      <c r="F124" s="416"/>
    </row>
    <row r="125" spans="1:6" x14ac:dyDescent="0.2">
      <c r="A125" s="416"/>
      <c r="B125" s="416"/>
      <c r="C125" s="416"/>
      <c r="D125" s="416"/>
      <c r="E125" s="416"/>
      <c r="F125" s="416"/>
    </row>
    <row r="126" spans="1:6" x14ac:dyDescent="0.2">
      <c r="A126" s="416"/>
      <c r="B126" s="416"/>
      <c r="C126" s="416"/>
      <c r="D126" s="416"/>
      <c r="E126" s="416"/>
      <c r="F126" s="416"/>
    </row>
    <row r="127" spans="1:6" x14ac:dyDescent="0.2">
      <c r="A127" s="416"/>
      <c r="B127" s="416"/>
      <c r="C127" s="416"/>
      <c r="D127" s="416"/>
      <c r="E127" s="416"/>
      <c r="F127" s="416"/>
    </row>
    <row r="128" spans="1:6" x14ac:dyDescent="0.2">
      <c r="A128" s="416"/>
      <c r="B128" s="416"/>
      <c r="C128" s="416"/>
      <c r="D128" s="416"/>
      <c r="E128" s="416"/>
      <c r="F128" s="416"/>
    </row>
    <row r="129" spans="1:6" x14ac:dyDescent="0.2">
      <c r="A129" s="416"/>
      <c r="B129" s="416"/>
      <c r="C129" s="416"/>
      <c r="D129" s="416"/>
      <c r="E129" s="416"/>
      <c r="F129" s="416"/>
    </row>
    <row r="130" spans="1:6" x14ac:dyDescent="0.2">
      <c r="A130" s="416"/>
      <c r="B130" s="416"/>
      <c r="C130" s="416"/>
      <c r="D130" s="416"/>
      <c r="E130" s="416"/>
      <c r="F130" s="416"/>
    </row>
    <row r="131" spans="1:6" x14ac:dyDescent="0.2">
      <c r="A131" s="416"/>
      <c r="B131" s="416"/>
      <c r="C131" s="416"/>
      <c r="D131" s="416"/>
      <c r="E131" s="416"/>
      <c r="F131" s="416"/>
    </row>
    <row r="132" spans="1:6" x14ac:dyDescent="0.2">
      <c r="A132" s="416"/>
      <c r="B132" s="416"/>
      <c r="C132" s="416"/>
      <c r="D132" s="416"/>
      <c r="E132" s="416"/>
      <c r="F132" s="416"/>
    </row>
    <row r="133" spans="1:6" x14ac:dyDescent="0.2">
      <c r="A133" s="416"/>
      <c r="B133" s="416"/>
      <c r="C133" s="416"/>
      <c r="D133" s="416"/>
      <c r="E133" s="416"/>
      <c r="F133" s="416"/>
    </row>
    <row r="134" spans="1:6" x14ac:dyDescent="0.2">
      <c r="A134" s="416"/>
      <c r="B134" s="416"/>
      <c r="C134" s="416"/>
      <c r="D134" s="416"/>
      <c r="E134" s="416"/>
      <c r="F134" s="416"/>
    </row>
    <row r="135" spans="1:6" x14ac:dyDescent="0.2">
      <c r="A135" s="416"/>
      <c r="B135" s="416"/>
      <c r="C135" s="416"/>
      <c r="D135" s="416"/>
      <c r="E135" s="416"/>
      <c r="F135" s="416"/>
    </row>
    <row r="136" spans="1:6" x14ac:dyDescent="0.2">
      <c r="A136" s="416"/>
      <c r="B136" s="416"/>
      <c r="C136" s="416"/>
      <c r="D136" s="416"/>
      <c r="E136" s="416"/>
      <c r="F136" s="416"/>
    </row>
    <row r="137" spans="1:6" x14ac:dyDescent="0.2">
      <c r="A137" s="416"/>
      <c r="B137" s="416"/>
      <c r="C137" s="416"/>
      <c r="D137" s="416"/>
      <c r="E137" s="416"/>
      <c r="F137" s="416"/>
    </row>
    <row r="138" spans="1:6" x14ac:dyDescent="0.2">
      <c r="A138" s="416"/>
      <c r="B138" s="416"/>
      <c r="C138" s="416"/>
      <c r="D138" s="416"/>
      <c r="E138" s="416"/>
      <c r="F138" s="416"/>
    </row>
    <row r="139" spans="1:6" x14ac:dyDescent="0.2">
      <c r="A139" s="416"/>
      <c r="B139" s="416"/>
      <c r="C139" s="416"/>
      <c r="D139" s="416"/>
      <c r="E139" s="416"/>
      <c r="F139" s="416"/>
    </row>
    <row r="140" spans="1:6" x14ac:dyDescent="0.2">
      <c r="A140" s="416"/>
      <c r="B140" s="416"/>
      <c r="C140" s="416"/>
      <c r="D140" s="416"/>
      <c r="E140" s="416"/>
      <c r="F140" s="416"/>
    </row>
    <row r="141" spans="1:6" x14ac:dyDescent="0.2">
      <c r="A141" s="416"/>
      <c r="B141" s="416"/>
      <c r="C141" s="416"/>
      <c r="D141" s="416"/>
      <c r="E141" s="416"/>
      <c r="F141" s="416"/>
    </row>
    <row r="142" spans="1:6" x14ac:dyDescent="0.2">
      <c r="A142" s="416"/>
      <c r="B142" s="416"/>
      <c r="C142" s="416"/>
      <c r="D142" s="416"/>
      <c r="E142" s="416"/>
      <c r="F142" s="416"/>
    </row>
    <row r="143" spans="1:6" x14ac:dyDescent="0.2">
      <c r="A143" s="416"/>
      <c r="B143" s="416"/>
      <c r="C143" s="416"/>
      <c r="D143" s="416"/>
      <c r="E143" s="416"/>
      <c r="F143" s="416"/>
    </row>
    <row r="144" spans="1:6" x14ac:dyDescent="0.2">
      <c r="A144" s="416"/>
      <c r="B144" s="416"/>
      <c r="C144" s="416"/>
      <c r="D144" s="416"/>
      <c r="E144" s="416"/>
      <c r="F144" s="416"/>
    </row>
    <row r="145" spans="1:6" x14ac:dyDescent="0.2">
      <c r="A145" s="416"/>
      <c r="B145" s="416"/>
      <c r="C145" s="416"/>
      <c r="D145" s="416"/>
      <c r="E145" s="416"/>
      <c r="F145" s="416"/>
    </row>
    <row r="146" spans="1:6" x14ac:dyDescent="0.2">
      <c r="A146" s="416"/>
      <c r="B146" s="416"/>
      <c r="C146" s="416"/>
      <c r="D146" s="416"/>
      <c r="E146" s="416"/>
      <c r="F146" s="416"/>
    </row>
    <row r="147" spans="1:6" x14ac:dyDescent="0.2">
      <c r="A147" s="416"/>
      <c r="B147" s="416"/>
      <c r="C147" s="416"/>
      <c r="D147" s="416"/>
      <c r="E147" s="416"/>
      <c r="F147" s="416"/>
    </row>
    <row r="148" spans="1:6" x14ac:dyDescent="0.2">
      <c r="A148" s="416"/>
      <c r="B148" s="416"/>
      <c r="C148" s="416"/>
      <c r="D148" s="416"/>
      <c r="E148" s="416"/>
      <c r="F148" s="416"/>
    </row>
    <row r="149" spans="1:6" x14ac:dyDescent="0.2">
      <c r="A149" s="416"/>
      <c r="B149" s="416"/>
      <c r="C149" s="416"/>
      <c r="D149" s="416"/>
      <c r="E149" s="416"/>
      <c r="F149" s="416"/>
    </row>
    <row r="150" spans="1:6" x14ac:dyDescent="0.2">
      <c r="A150" s="416"/>
      <c r="B150" s="416"/>
      <c r="C150" s="416"/>
      <c r="D150" s="416"/>
      <c r="E150" s="416"/>
      <c r="F150" s="416"/>
    </row>
    <row r="151" spans="1:6" x14ac:dyDescent="0.2">
      <c r="A151" s="416"/>
      <c r="B151" s="416"/>
      <c r="C151" s="416"/>
      <c r="D151" s="416"/>
      <c r="E151" s="416"/>
      <c r="F151" s="416"/>
    </row>
    <row r="152" spans="1:6" x14ac:dyDescent="0.2">
      <c r="A152" s="416"/>
      <c r="B152" s="416"/>
      <c r="C152" s="416"/>
      <c r="D152" s="416"/>
      <c r="E152" s="416"/>
      <c r="F152" s="416"/>
    </row>
    <row r="153" spans="1:6" x14ac:dyDescent="0.2">
      <c r="A153" s="416"/>
      <c r="B153" s="416"/>
      <c r="C153" s="416"/>
      <c r="D153" s="416"/>
      <c r="E153" s="416"/>
      <c r="F153" s="416"/>
    </row>
    <row r="154" spans="1:6" x14ac:dyDescent="0.2">
      <c r="A154" s="416"/>
      <c r="B154" s="416"/>
      <c r="C154" s="416"/>
      <c r="D154" s="416"/>
      <c r="E154" s="416"/>
      <c r="F154" s="416"/>
    </row>
    <row r="155" spans="1:6" x14ac:dyDescent="0.2">
      <c r="A155" s="416"/>
      <c r="B155" s="416"/>
      <c r="C155" s="416"/>
      <c r="D155" s="416"/>
      <c r="E155" s="416"/>
      <c r="F155" s="416"/>
    </row>
    <row r="156" spans="1:6" x14ac:dyDescent="0.2">
      <c r="A156" s="416"/>
      <c r="B156" s="416"/>
      <c r="C156" s="416"/>
      <c r="D156" s="416"/>
      <c r="E156" s="416"/>
      <c r="F156" s="416"/>
    </row>
    <row r="157" spans="1:6" x14ac:dyDescent="0.2">
      <c r="A157" s="416"/>
      <c r="B157" s="416"/>
      <c r="C157" s="416"/>
      <c r="D157" s="416"/>
      <c r="E157" s="416"/>
      <c r="F157" s="416"/>
    </row>
    <row r="158" spans="1:6" x14ac:dyDescent="0.2">
      <c r="A158" s="416"/>
      <c r="B158" s="416"/>
      <c r="C158" s="416"/>
      <c r="D158" s="416"/>
      <c r="E158" s="416"/>
      <c r="F158" s="416"/>
    </row>
    <row r="159" spans="1:6" x14ac:dyDescent="0.2">
      <c r="A159" s="416"/>
      <c r="B159" s="416"/>
      <c r="C159" s="416"/>
      <c r="D159" s="416"/>
      <c r="E159" s="416"/>
      <c r="F159" s="416"/>
    </row>
    <row r="160" spans="1:6" x14ac:dyDescent="0.2">
      <c r="A160" s="416"/>
      <c r="B160" s="416"/>
      <c r="C160" s="416"/>
      <c r="D160" s="416"/>
      <c r="E160" s="416"/>
      <c r="F160" s="416"/>
    </row>
    <row r="161" spans="1:6" x14ac:dyDescent="0.2">
      <c r="A161" s="416"/>
      <c r="B161" s="416"/>
      <c r="C161" s="416"/>
      <c r="D161" s="416"/>
      <c r="E161" s="416"/>
      <c r="F161" s="416"/>
    </row>
    <row r="162" spans="1:6" x14ac:dyDescent="0.2">
      <c r="A162" s="416"/>
      <c r="B162" s="416"/>
      <c r="C162" s="416"/>
      <c r="D162" s="416"/>
      <c r="E162" s="416"/>
      <c r="F162" s="416"/>
    </row>
    <row r="163" spans="1:6" x14ac:dyDescent="0.2">
      <c r="A163" s="416"/>
      <c r="B163" s="416"/>
      <c r="C163" s="416"/>
      <c r="D163" s="416"/>
      <c r="E163" s="416"/>
      <c r="F163" s="416"/>
    </row>
    <row r="164" spans="1:6" x14ac:dyDescent="0.2">
      <c r="A164" s="416"/>
      <c r="B164" s="416"/>
      <c r="C164" s="416"/>
      <c r="D164" s="416"/>
      <c r="E164" s="416"/>
      <c r="F164" s="416"/>
    </row>
    <row r="165" spans="1:6" x14ac:dyDescent="0.2">
      <c r="A165" s="416"/>
      <c r="B165" s="416"/>
      <c r="C165" s="416"/>
      <c r="D165" s="416"/>
      <c r="E165" s="416"/>
      <c r="F165" s="416"/>
    </row>
    <row r="166" spans="1:6" x14ac:dyDescent="0.2">
      <c r="A166" s="416"/>
      <c r="B166" s="416"/>
      <c r="C166" s="416"/>
      <c r="D166" s="416"/>
      <c r="E166" s="416"/>
      <c r="F166" s="416"/>
    </row>
    <row r="167" spans="1:6" x14ac:dyDescent="0.2">
      <c r="A167" s="416"/>
      <c r="B167" s="416"/>
      <c r="C167" s="416"/>
      <c r="D167" s="416"/>
      <c r="E167" s="416"/>
      <c r="F167" s="416"/>
    </row>
    <row r="168" spans="1:6" x14ac:dyDescent="0.2">
      <c r="A168" s="416"/>
      <c r="B168" s="416"/>
      <c r="C168" s="416"/>
      <c r="D168" s="416"/>
      <c r="E168" s="416"/>
      <c r="F168" s="416"/>
    </row>
    <row r="169" spans="1:6" x14ac:dyDescent="0.2">
      <c r="A169" s="416"/>
      <c r="B169" s="416"/>
      <c r="C169" s="416"/>
      <c r="D169" s="416"/>
      <c r="E169" s="416"/>
      <c r="F169" s="416"/>
    </row>
    <row r="170" spans="1:6" x14ac:dyDescent="0.2">
      <c r="A170" s="416"/>
      <c r="B170" s="416"/>
      <c r="C170" s="416"/>
      <c r="D170" s="416"/>
      <c r="E170" s="416"/>
      <c r="F170" s="416"/>
    </row>
    <row r="171" spans="1:6" x14ac:dyDescent="0.2">
      <c r="A171" s="416"/>
      <c r="B171" s="416"/>
      <c r="C171" s="416"/>
      <c r="D171" s="416"/>
      <c r="E171" s="416"/>
      <c r="F171" s="416"/>
    </row>
    <row r="172" spans="1:6" x14ac:dyDescent="0.2">
      <c r="A172" s="416"/>
      <c r="B172" s="416"/>
      <c r="C172" s="416"/>
      <c r="D172" s="416"/>
      <c r="E172" s="416"/>
      <c r="F172" s="416"/>
    </row>
    <row r="173" spans="1:6" x14ac:dyDescent="0.2">
      <c r="A173" s="416"/>
      <c r="B173" s="416"/>
      <c r="C173" s="416"/>
      <c r="D173" s="416"/>
      <c r="E173" s="416"/>
      <c r="F173" s="416"/>
    </row>
    <row r="174" spans="1:6" x14ac:dyDescent="0.2">
      <c r="A174" s="416"/>
      <c r="B174" s="416"/>
      <c r="C174" s="416"/>
      <c r="D174" s="416"/>
      <c r="E174" s="416"/>
      <c r="F174" s="416"/>
    </row>
    <row r="175" spans="1:6" x14ac:dyDescent="0.2">
      <c r="A175" s="416"/>
      <c r="B175" s="416"/>
      <c r="C175" s="416"/>
      <c r="D175" s="416"/>
      <c r="E175" s="416"/>
      <c r="F175" s="416"/>
    </row>
    <row r="176" spans="1:6" x14ac:dyDescent="0.2">
      <c r="A176" s="416"/>
      <c r="B176" s="416"/>
      <c r="C176" s="416"/>
      <c r="D176" s="416"/>
      <c r="E176" s="416"/>
      <c r="F176" s="416"/>
    </row>
    <row r="177" spans="1:6" x14ac:dyDescent="0.2">
      <c r="A177" s="416"/>
      <c r="B177" s="416"/>
      <c r="C177" s="416"/>
      <c r="D177" s="416"/>
      <c r="E177" s="416"/>
      <c r="F177" s="416"/>
    </row>
    <row r="178" spans="1:6" x14ac:dyDescent="0.2">
      <c r="A178" s="416"/>
      <c r="B178" s="416"/>
      <c r="C178" s="416"/>
      <c r="D178" s="416"/>
      <c r="E178" s="416"/>
      <c r="F178" s="416"/>
    </row>
    <row r="179" spans="1:6" x14ac:dyDescent="0.2">
      <c r="A179" s="416"/>
      <c r="B179" s="416"/>
      <c r="C179" s="416"/>
      <c r="D179" s="416"/>
      <c r="E179" s="416"/>
      <c r="F179" s="416"/>
    </row>
    <row r="180" spans="1:6" x14ac:dyDescent="0.2">
      <c r="A180" s="416"/>
      <c r="B180" s="416"/>
      <c r="C180" s="416"/>
      <c r="D180" s="416"/>
      <c r="E180" s="416"/>
      <c r="F180" s="416"/>
    </row>
    <row r="181" spans="1:6" x14ac:dyDescent="0.2">
      <c r="A181" s="416"/>
      <c r="B181" s="416"/>
      <c r="C181" s="416"/>
      <c r="D181" s="416"/>
      <c r="E181" s="416"/>
      <c r="F181" s="416"/>
    </row>
    <row r="182" spans="1:6" x14ac:dyDescent="0.2">
      <c r="A182" s="416"/>
      <c r="B182" s="416"/>
      <c r="C182" s="416"/>
      <c r="D182" s="416"/>
      <c r="E182" s="416"/>
      <c r="F182" s="416"/>
    </row>
    <row r="183" spans="1:6" x14ac:dyDescent="0.2">
      <c r="A183" s="416"/>
      <c r="B183" s="416"/>
      <c r="C183" s="416"/>
      <c r="D183" s="416"/>
      <c r="E183" s="416"/>
      <c r="F183" s="416"/>
    </row>
    <row r="184" spans="1:6" x14ac:dyDescent="0.2">
      <c r="A184" s="416"/>
      <c r="B184" s="416"/>
      <c r="C184" s="416"/>
      <c r="D184" s="416"/>
      <c r="E184" s="416"/>
      <c r="F184" s="416"/>
    </row>
    <row r="185" spans="1:6" x14ac:dyDescent="0.2">
      <c r="A185" s="416"/>
      <c r="B185" s="416"/>
      <c r="C185" s="416"/>
      <c r="D185" s="416"/>
      <c r="E185" s="416"/>
      <c r="F185" s="416"/>
    </row>
    <row r="186" spans="1:6" x14ac:dyDescent="0.2">
      <c r="A186" s="416"/>
      <c r="B186" s="416"/>
      <c r="C186" s="416"/>
      <c r="D186" s="416"/>
      <c r="E186" s="416"/>
      <c r="F186" s="416"/>
    </row>
    <row r="187" spans="1:6" x14ac:dyDescent="0.2">
      <c r="A187" s="416"/>
      <c r="B187" s="416"/>
      <c r="C187" s="416"/>
      <c r="D187" s="416"/>
      <c r="E187" s="416"/>
      <c r="F187" s="416"/>
    </row>
    <row r="188" spans="1:6" x14ac:dyDescent="0.2">
      <c r="A188" s="416"/>
      <c r="B188" s="416"/>
      <c r="C188" s="416"/>
      <c r="D188" s="416"/>
      <c r="E188" s="416"/>
      <c r="F188" s="416"/>
    </row>
    <row r="189" spans="1:6" x14ac:dyDescent="0.2">
      <c r="A189" s="416"/>
      <c r="B189" s="416"/>
      <c r="C189" s="416"/>
      <c r="D189" s="416"/>
      <c r="E189" s="416"/>
      <c r="F189" s="416"/>
    </row>
    <row r="190" spans="1:6" x14ac:dyDescent="0.2">
      <c r="A190" s="416"/>
      <c r="B190" s="416"/>
      <c r="C190" s="416"/>
      <c r="D190" s="416"/>
      <c r="E190" s="416"/>
      <c r="F190" s="416"/>
    </row>
    <row r="191" spans="1:6" x14ac:dyDescent="0.2">
      <c r="A191" s="416"/>
      <c r="B191" s="416"/>
      <c r="C191" s="416"/>
      <c r="D191" s="416"/>
      <c r="E191" s="416"/>
      <c r="F191" s="416"/>
    </row>
    <row r="192" spans="1:6" x14ac:dyDescent="0.2">
      <c r="A192" s="416"/>
      <c r="B192" s="416"/>
      <c r="C192" s="416"/>
      <c r="D192" s="416"/>
      <c r="E192" s="416"/>
      <c r="F192" s="416"/>
    </row>
    <row r="193" spans="1:6" x14ac:dyDescent="0.2">
      <c r="A193" s="416"/>
      <c r="B193" s="416"/>
      <c r="C193" s="416"/>
      <c r="D193" s="416"/>
      <c r="E193" s="416"/>
      <c r="F193" s="416"/>
    </row>
    <row r="194" spans="1:6" x14ac:dyDescent="0.2">
      <c r="A194" s="416"/>
      <c r="B194" s="416"/>
      <c r="C194" s="416"/>
      <c r="D194" s="416"/>
      <c r="E194" s="416"/>
      <c r="F194" s="416"/>
    </row>
    <row r="195" spans="1:6" x14ac:dyDescent="0.2">
      <c r="A195" s="416"/>
      <c r="B195" s="416"/>
      <c r="C195" s="416"/>
      <c r="D195" s="416"/>
      <c r="E195" s="416"/>
      <c r="F195" s="416"/>
    </row>
    <row r="196" spans="1:6" x14ac:dyDescent="0.2">
      <c r="A196" s="416"/>
      <c r="B196" s="416"/>
      <c r="C196" s="416"/>
      <c r="D196" s="416"/>
      <c r="E196" s="416"/>
      <c r="F196" s="416"/>
    </row>
    <row r="197" spans="1:6" x14ac:dyDescent="0.2">
      <c r="A197" s="416"/>
      <c r="B197" s="416"/>
      <c r="C197" s="416"/>
      <c r="D197" s="416"/>
      <c r="E197" s="416"/>
      <c r="F197" s="416"/>
    </row>
    <row r="198" spans="1:6" x14ac:dyDescent="0.2">
      <c r="A198" s="416"/>
      <c r="B198" s="416"/>
      <c r="C198" s="416"/>
      <c r="D198" s="416"/>
      <c r="E198" s="416"/>
      <c r="F198" s="416"/>
    </row>
    <row r="199" spans="1:6" x14ac:dyDescent="0.2">
      <c r="A199" s="416"/>
      <c r="B199" s="416"/>
      <c r="C199" s="416"/>
      <c r="D199" s="416"/>
      <c r="E199" s="416"/>
      <c r="F199" s="416"/>
    </row>
    <row r="200" spans="1:6" x14ac:dyDescent="0.2">
      <c r="A200" s="416"/>
      <c r="B200" s="416"/>
      <c r="C200" s="416"/>
      <c r="D200" s="416"/>
      <c r="E200" s="416"/>
      <c r="F200" s="416"/>
    </row>
    <row r="201" spans="1:6" x14ac:dyDescent="0.2">
      <c r="A201" s="416"/>
      <c r="B201" s="416"/>
      <c r="C201" s="416"/>
      <c r="D201" s="416"/>
      <c r="E201" s="416"/>
      <c r="F201" s="416"/>
    </row>
    <row r="202" spans="1:6" x14ac:dyDescent="0.2">
      <c r="A202" s="416"/>
      <c r="B202" s="416"/>
      <c r="C202" s="416"/>
      <c r="D202" s="416"/>
      <c r="E202" s="416"/>
      <c r="F202" s="416"/>
    </row>
    <row r="203" spans="1:6" x14ac:dyDescent="0.2">
      <c r="A203" s="416"/>
      <c r="B203" s="416"/>
      <c r="C203" s="416"/>
      <c r="D203" s="416"/>
      <c r="E203" s="416"/>
      <c r="F203" s="416"/>
    </row>
    <row r="204" spans="1:6" x14ac:dyDescent="0.2">
      <c r="A204" s="416"/>
      <c r="B204" s="416"/>
      <c r="C204" s="416"/>
      <c r="D204" s="416"/>
      <c r="E204" s="416"/>
      <c r="F204" s="416"/>
    </row>
    <row r="205" spans="1:6" x14ac:dyDescent="0.2">
      <c r="A205" s="416"/>
      <c r="B205" s="416"/>
      <c r="C205" s="416"/>
      <c r="D205" s="416"/>
      <c r="E205" s="416"/>
      <c r="F205" s="416"/>
    </row>
    <row r="206" spans="1:6" x14ac:dyDescent="0.2">
      <c r="A206" s="416"/>
      <c r="B206" s="416"/>
      <c r="C206" s="416"/>
      <c r="D206" s="416"/>
      <c r="E206" s="416"/>
      <c r="F206" s="416"/>
    </row>
    <row r="207" spans="1:6" x14ac:dyDescent="0.2">
      <c r="A207" s="416"/>
      <c r="B207" s="416"/>
      <c r="C207" s="416"/>
      <c r="D207" s="416"/>
      <c r="E207" s="416"/>
      <c r="F207" s="416"/>
    </row>
    <row r="208" spans="1:6" x14ac:dyDescent="0.2">
      <c r="A208" s="416"/>
      <c r="B208" s="416"/>
      <c r="C208" s="416"/>
      <c r="D208" s="416"/>
      <c r="E208" s="416"/>
      <c r="F208" s="416"/>
    </row>
    <row r="209" spans="1:6" x14ac:dyDescent="0.2">
      <c r="A209" s="416"/>
      <c r="B209" s="416"/>
      <c r="C209" s="416"/>
      <c r="D209" s="416"/>
      <c r="E209" s="416"/>
      <c r="F209" s="416"/>
    </row>
    <row r="210" spans="1:6" x14ac:dyDescent="0.2">
      <c r="A210" s="416"/>
      <c r="B210" s="416"/>
      <c r="C210" s="416"/>
      <c r="D210" s="416"/>
      <c r="E210" s="416"/>
      <c r="F210" s="416"/>
    </row>
    <row r="211" spans="1:6" x14ac:dyDescent="0.2">
      <c r="A211" s="416"/>
      <c r="B211" s="416"/>
      <c r="C211" s="416"/>
      <c r="D211" s="416"/>
      <c r="E211" s="416"/>
      <c r="F211" s="416"/>
    </row>
    <row r="212" spans="1:6" x14ac:dyDescent="0.2">
      <c r="A212" s="416"/>
      <c r="B212" s="416"/>
      <c r="C212" s="416"/>
      <c r="D212" s="416"/>
      <c r="E212" s="416"/>
      <c r="F212" s="416"/>
    </row>
    <row r="213" spans="1:6" x14ac:dyDescent="0.2">
      <c r="A213" s="416"/>
      <c r="B213" s="416"/>
      <c r="C213" s="416"/>
      <c r="D213" s="416"/>
      <c r="E213" s="416"/>
      <c r="F213" s="416"/>
    </row>
    <row r="214" spans="1:6" x14ac:dyDescent="0.2">
      <c r="A214" s="416"/>
      <c r="B214" s="416"/>
      <c r="C214" s="416"/>
      <c r="D214" s="416"/>
      <c r="E214" s="416"/>
      <c r="F214" s="416"/>
    </row>
    <row r="215" spans="1:6" x14ac:dyDescent="0.2">
      <c r="A215" s="416"/>
      <c r="B215" s="416"/>
      <c r="C215" s="416"/>
      <c r="D215" s="416"/>
      <c r="E215" s="416"/>
      <c r="F215" s="416"/>
    </row>
    <row r="216" spans="1:6" x14ac:dyDescent="0.2">
      <c r="A216" s="416"/>
      <c r="B216" s="416"/>
      <c r="C216" s="416"/>
      <c r="D216" s="416"/>
      <c r="E216" s="416"/>
      <c r="F216" s="416"/>
    </row>
    <row r="217" spans="1:6" x14ac:dyDescent="0.2">
      <c r="A217" s="416"/>
      <c r="B217" s="416"/>
      <c r="C217" s="416"/>
      <c r="D217" s="416"/>
      <c r="E217" s="416"/>
      <c r="F217" s="416"/>
    </row>
    <row r="218" spans="1:6" x14ac:dyDescent="0.2">
      <c r="A218" s="416"/>
      <c r="B218" s="416"/>
      <c r="C218" s="416"/>
      <c r="D218" s="416"/>
      <c r="E218" s="416"/>
      <c r="F218" s="416"/>
    </row>
    <row r="219" spans="1:6" x14ac:dyDescent="0.2">
      <c r="A219" s="416"/>
      <c r="B219" s="416"/>
      <c r="C219" s="416"/>
      <c r="D219" s="416"/>
      <c r="E219" s="416"/>
      <c r="F219" s="416"/>
    </row>
    <row r="220" spans="1:6" x14ac:dyDescent="0.2">
      <c r="A220" s="416"/>
      <c r="B220" s="416"/>
      <c r="C220" s="416"/>
      <c r="D220" s="416"/>
      <c r="E220" s="416"/>
      <c r="F220" s="416"/>
    </row>
    <row r="221" spans="1:6" x14ac:dyDescent="0.2">
      <c r="A221" s="416"/>
      <c r="B221" s="416"/>
      <c r="C221" s="416"/>
      <c r="D221" s="416"/>
      <c r="E221" s="416"/>
      <c r="F221" s="416"/>
    </row>
    <row r="222" spans="1:6" x14ac:dyDescent="0.2">
      <c r="A222" s="416"/>
      <c r="B222" s="416"/>
      <c r="C222" s="416"/>
      <c r="D222" s="416"/>
      <c r="E222" s="416"/>
      <c r="F222" s="416"/>
    </row>
    <row r="223" spans="1:6" x14ac:dyDescent="0.2">
      <c r="A223" s="416"/>
      <c r="B223" s="416"/>
      <c r="C223" s="416"/>
      <c r="D223" s="416"/>
      <c r="E223" s="416"/>
      <c r="F223" s="416"/>
    </row>
    <row r="224" spans="1:6" x14ac:dyDescent="0.2">
      <c r="A224" s="416"/>
      <c r="B224" s="416"/>
      <c r="C224" s="416"/>
      <c r="D224" s="416"/>
      <c r="E224" s="416"/>
      <c r="F224" s="416"/>
    </row>
    <row r="225" spans="1:6" x14ac:dyDescent="0.2">
      <c r="A225" s="416"/>
      <c r="B225" s="416"/>
      <c r="C225" s="416"/>
      <c r="D225" s="416"/>
      <c r="E225" s="416"/>
      <c r="F225" s="416"/>
    </row>
    <row r="226" spans="1:6" x14ac:dyDescent="0.2">
      <c r="A226" s="416"/>
      <c r="B226" s="416"/>
      <c r="C226" s="416"/>
      <c r="D226" s="416"/>
      <c r="E226" s="416"/>
      <c r="F226" s="416"/>
    </row>
    <row r="227" spans="1:6" x14ac:dyDescent="0.2">
      <c r="A227" s="416"/>
      <c r="B227" s="416"/>
      <c r="C227" s="416"/>
      <c r="D227" s="416"/>
      <c r="E227" s="416"/>
      <c r="F227" s="416"/>
    </row>
    <row r="228" spans="1:6" x14ac:dyDescent="0.2">
      <c r="A228" s="416"/>
      <c r="B228" s="416"/>
      <c r="C228" s="416"/>
      <c r="D228" s="416"/>
      <c r="E228" s="416"/>
      <c r="F228" s="416"/>
    </row>
    <row r="229" spans="1:6" x14ac:dyDescent="0.2">
      <c r="A229" s="416"/>
      <c r="B229" s="416"/>
      <c r="C229" s="416"/>
      <c r="D229" s="416"/>
      <c r="E229" s="416"/>
      <c r="F229" s="416"/>
    </row>
    <row r="230" spans="1:6" x14ac:dyDescent="0.2">
      <c r="A230" s="416"/>
      <c r="B230" s="416"/>
      <c r="C230" s="416"/>
      <c r="D230" s="416"/>
      <c r="E230" s="416"/>
      <c r="F230" s="416"/>
    </row>
    <row r="231" spans="1:6" x14ac:dyDescent="0.2">
      <c r="A231" s="416"/>
      <c r="B231" s="416"/>
      <c r="C231" s="416"/>
      <c r="D231" s="416"/>
      <c r="E231" s="416"/>
      <c r="F231" s="416"/>
    </row>
    <row r="232" spans="1:6" x14ac:dyDescent="0.2">
      <c r="A232" s="416"/>
      <c r="B232" s="416"/>
      <c r="C232" s="416"/>
      <c r="D232" s="416"/>
      <c r="E232" s="416"/>
      <c r="F232" s="416"/>
    </row>
    <row r="233" spans="1:6" x14ac:dyDescent="0.2">
      <c r="A233" s="416"/>
      <c r="B233" s="416"/>
      <c r="C233" s="416"/>
      <c r="D233" s="416"/>
      <c r="E233" s="416"/>
      <c r="F233" s="416"/>
    </row>
    <row r="234" spans="1:6" x14ac:dyDescent="0.2">
      <c r="A234" s="416"/>
      <c r="B234" s="416"/>
      <c r="C234" s="416"/>
      <c r="D234" s="416"/>
      <c r="E234" s="416"/>
      <c r="F234" s="416"/>
    </row>
    <row r="235" spans="1:6" x14ac:dyDescent="0.2">
      <c r="A235" s="416"/>
      <c r="B235" s="416"/>
      <c r="C235" s="416"/>
      <c r="D235" s="416"/>
      <c r="E235" s="416"/>
      <c r="F235" s="416"/>
    </row>
    <row r="236" spans="1:6" x14ac:dyDescent="0.2">
      <c r="A236" s="416"/>
      <c r="B236" s="416"/>
      <c r="C236" s="416"/>
      <c r="D236" s="416"/>
      <c r="E236" s="416"/>
      <c r="F236" s="416"/>
    </row>
    <row r="237" spans="1:6" x14ac:dyDescent="0.2">
      <c r="A237" s="416"/>
      <c r="B237" s="416"/>
      <c r="C237" s="416"/>
      <c r="D237" s="416"/>
      <c r="E237" s="416"/>
      <c r="F237" s="416"/>
    </row>
    <row r="238" spans="1:6" x14ac:dyDescent="0.2">
      <c r="A238" s="416"/>
      <c r="B238" s="416"/>
      <c r="C238" s="416"/>
      <c r="D238" s="416"/>
      <c r="E238" s="416"/>
      <c r="F238" s="416"/>
    </row>
    <row r="239" spans="1:6" x14ac:dyDescent="0.2">
      <c r="A239" s="416"/>
      <c r="B239" s="416"/>
      <c r="C239" s="416"/>
      <c r="D239" s="416"/>
      <c r="E239" s="416"/>
      <c r="F239" s="416"/>
    </row>
    <row r="240" spans="1:6" x14ac:dyDescent="0.2">
      <c r="A240" s="416"/>
      <c r="B240" s="416"/>
      <c r="C240" s="416"/>
      <c r="D240" s="416"/>
      <c r="E240" s="416"/>
      <c r="F240" s="416"/>
    </row>
    <row r="241" spans="1:6" x14ac:dyDescent="0.2">
      <c r="A241" s="416"/>
      <c r="B241" s="416"/>
      <c r="C241" s="416"/>
      <c r="D241" s="416"/>
      <c r="E241" s="416"/>
      <c r="F241" s="416"/>
    </row>
    <row r="242" spans="1:6" x14ac:dyDescent="0.2">
      <c r="A242" s="416"/>
      <c r="B242" s="416"/>
      <c r="C242" s="416"/>
      <c r="D242" s="416"/>
      <c r="E242" s="416"/>
      <c r="F242" s="416"/>
    </row>
    <row r="243" spans="1:6" x14ac:dyDescent="0.2">
      <c r="A243" s="416"/>
      <c r="B243" s="416"/>
      <c r="C243" s="416"/>
      <c r="D243" s="416"/>
      <c r="E243" s="416"/>
      <c r="F243" s="416"/>
    </row>
    <row r="244" spans="1:6" x14ac:dyDescent="0.2">
      <c r="A244" s="416"/>
      <c r="B244" s="416"/>
      <c r="C244" s="416"/>
      <c r="D244" s="416"/>
      <c r="E244" s="416"/>
      <c r="F244" s="416"/>
    </row>
    <row r="245" spans="1:6" x14ac:dyDescent="0.2">
      <c r="A245" s="416"/>
      <c r="B245" s="416"/>
      <c r="C245" s="416"/>
      <c r="D245" s="416"/>
      <c r="E245" s="416"/>
      <c r="F245" s="416"/>
    </row>
    <row r="246" spans="1:6" x14ac:dyDescent="0.2">
      <c r="A246" s="416"/>
      <c r="B246" s="416"/>
      <c r="C246" s="416"/>
      <c r="D246" s="416"/>
      <c r="E246" s="416"/>
      <c r="F246" s="416"/>
    </row>
    <row r="247" spans="1:6" x14ac:dyDescent="0.2">
      <c r="A247" s="416"/>
      <c r="B247" s="416"/>
      <c r="C247" s="416"/>
      <c r="D247" s="416"/>
      <c r="E247" s="416"/>
      <c r="F247" s="416"/>
    </row>
    <row r="248" spans="1:6" x14ac:dyDescent="0.2">
      <c r="A248" s="416"/>
      <c r="B248" s="416"/>
      <c r="C248" s="416"/>
      <c r="D248" s="416"/>
      <c r="E248" s="416"/>
      <c r="F248" s="416"/>
    </row>
    <row r="249" spans="1:6" x14ac:dyDescent="0.2">
      <c r="A249" s="416"/>
      <c r="B249" s="416"/>
      <c r="C249" s="416"/>
      <c r="D249" s="416"/>
      <c r="E249" s="416"/>
      <c r="F249" s="416"/>
    </row>
    <row r="250" spans="1:6" x14ac:dyDescent="0.2">
      <c r="A250" s="416"/>
      <c r="B250" s="416"/>
      <c r="C250" s="416"/>
      <c r="D250" s="416"/>
      <c r="E250" s="416"/>
      <c r="F250" s="416"/>
    </row>
    <row r="251" spans="1:6" x14ac:dyDescent="0.2">
      <c r="A251" s="416"/>
      <c r="B251" s="416"/>
      <c r="C251" s="416"/>
      <c r="D251" s="416"/>
      <c r="E251" s="416"/>
      <c r="F251" s="416"/>
    </row>
    <row r="252" spans="1:6" x14ac:dyDescent="0.2">
      <c r="A252" s="416"/>
      <c r="B252" s="416"/>
      <c r="C252" s="416"/>
      <c r="D252" s="416"/>
      <c r="E252" s="416"/>
      <c r="F252" s="416"/>
    </row>
    <row r="253" spans="1:6" x14ac:dyDescent="0.2">
      <c r="A253" s="416"/>
      <c r="B253" s="416"/>
      <c r="C253" s="416"/>
      <c r="D253" s="416"/>
      <c r="E253" s="416"/>
      <c r="F253" s="416"/>
    </row>
    <row r="254" spans="1:6" x14ac:dyDescent="0.2">
      <c r="A254" s="416"/>
      <c r="B254" s="416"/>
      <c r="C254" s="416"/>
      <c r="D254" s="416"/>
      <c r="E254" s="416"/>
      <c r="F254" s="416"/>
    </row>
    <row r="255" spans="1:6" x14ac:dyDescent="0.2">
      <c r="A255" s="416"/>
      <c r="B255" s="416"/>
      <c r="C255" s="416"/>
      <c r="D255" s="416"/>
      <c r="E255" s="416"/>
      <c r="F255" s="416"/>
    </row>
    <row r="256" spans="1:6" x14ac:dyDescent="0.2">
      <c r="A256" s="416"/>
      <c r="B256" s="416"/>
      <c r="C256" s="416"/>
      <c r="D256" s="416"/>
      <c r="E256" s="416"/>
      <c r="F256" s="416"/>
    </row>
    <row r="257" spans="1:6" x14ac:dyDescent="0.2">
      <c r="A257" s="416"/>
      <c r="B257" s="416"/>
      <c r="C257" s="416"/>
      <c r="D257" s="416"/>
      <c r="E257" s="416"/>
      <c r="F257" s="416"/>
    </row>
    <row r="258" spans="1:6" x14ac:dyDescent="0.2">
      <c r="A258" s="416"/>
      <c r="B258" s="416"/>
      <c r="C258" s="416"/>
      <c r="D258" s="416"/>
      <c r="E258" s="416"/>
      <c r="F258" s="416"/>
    </row>
    <row r="259" spans="1:6" x14ac:dyDescent="0.2">
      <c r="A259" s="416"/>
      <c r="B259" s="416"/>
      <c r="C259" s="416"/>
      <c r="D259" s="416"/>
      <c r="E259" s="416"/>
      <c r="F259" s="416"/>
    </row>
    <row r="260" spans="1:6" x14ac:dyDescent="0.2">
      <c r="A260" s="416"/>
      <c r="B260" s="416"/>
      <c r="C260" s="416"/>
      <c r="D260" s="416"/>
      <c r="E260" s="416"/>
      <c r="F260" s="416"/>
    </row>
    <row r="261" spans="1:6" x14ac:dyDescent="0.2">
      <c r="A261" s="416"/>
      <c r="B261" s="416"/>
      <c r="C261" s="416"/>
      <c r="D261" s="416"/>
      <c r="E261" s="416"/>
      <c r="F261" s="416"/>
    </row>
    <row r="262" spans="1:6" x14ac:dyDescent="0.2">
      <c r="A262" s="416"/>
      <c r="B262" s="416"/>
      <c r="C262" s="416"/>
      <c r="D262" s="416"/>
      <c r="E262" s="416"/>
      <c r="F262" s="416"/>
    </row>
    <row r="263" spans="1:6" x14ac:dyDescent="0.2">
      <c r="A263" s="416"/>
      <c r="B263" s="416"/>
      <c r="C263" s="416"/>
      <c r="D263" s="416"/>
      <c r="E263" s="416"/>
      <c r="F263" s="416"/>
    </row>
    <row r="264" spans="1:6" x14ac:dyDescent="0.2">
      <c r="A264" s="416"/>
      <c r="B264" s="416"/>
      <c r="C264" s="416"/>
      <c r="D264" s="416"/>
      <c r="E264" s="416"/>
      <c r="F264" s="416"/>
    </row>
    <row r="265" spans="1:6" x14ac:dyDescent="0.2">
      <c r="A265" s="416"/>
      <c r="B265" s="416"/>
      <c r="C265" s="416"/>
      <c r="D265" s="416"/>
      <c r="E265" s="416"/>
      <c r="F265" s="416"/>
    </row>
    <row r="266" spans="1:6" x14ac:dyDescent="0.2">
      <c r="A266" s="416"/>
      <c r="B266" s="416"/>
      <c r="C266" s="416"/>
      <c r="D266" s="416"/>
      <c r="E266" s="416"/>
      <c r="F266" s="416"/>
    </row>
    <row r="267" spans="1:6" x14ac:dyDescent="0.2">
      <c r="A267" s="416"/>
      <c r="B267" s="416"/>
      <c r="C267" s="416"/>
      <c r="D267" s="416"/>
      <c r="E267" s="416"/>
      <c r="F267" s="416"/>
    </row>
    <row r="268" spans="1:6" x14ac:dyDescent="0.2">
      <c r="A268" s="416"/>
      <c r="B268" s="416"/>
      <c r="C268" s="416"/>
      <c r="D268" s="416"/>
      <c r="E268" s="416"/>
      <c r="F268" s="416"/>
    </row>
    <row r="269" spans="1:6" x14ac:dyDescent="0.2">
      <c r="A269" s="416"/>
      <c r="B269" s="416"/>
      <c r="C269" s="416"/>
      <c r="D269" s="416"/>
      <c r="E269" s="416"/>
      <c r="F269" s="416"/>
    </row>
    <row r="270" spans="1:6" x14ac:dyDescent="0.2">
      <c r="A270" s="416"/>
      <c r="B270" s="416"/>
      <c r="C270" s="416"/>
      <c r="D270" s="416"/>
      <c r="E270" s="416"/>
      <c r="F270" s="416"/>
    </row>
    <row r="271" spans="1:6" x14ac:dyDescent="0.2">
      <c r="A271" s="416"/>
      <c r="B271" s="416"/>
      <c r="C271" s="416"/>
      <c r="D271" s="416"/>
      <c r="E271" s="416"/>
      <c r="F271" s="416"/>
    </row>
    <row r="272" spans="1:6" x14ac:dyDescent="0.2">
      <c r="A272" s="416"/>
      <c r="B272" s="416"/>
      <c r="C272" s="416"/>
      <c r="D272" s="416"/>
      <c r="E272" s="416"/>
      <c r="F272" s="416"/>
    </row>
    <row r="273" spans="1:6" x14ac:dyDescent="0.2">
      <c r="A273" s="416"/>
      <c r="B273" s="416"/>
      <c r="C273" s="416"/>
      <c r="D273" s="416"/>
      <c r="E273" s="416"/>
      <c r="F273" s="416"/>
    </row>
    <row r="274" spans="1:6" x14ac:dyDescent="0.2">
      <c r="A274" s="416"/>
      <c r="B274" s="416"/>
      <c r="C274" s="416"/>
      <c r="D274" s="416"/>
      <c r="E274" s="416"/>
      <c r="F274" s="416"/>
    </row>
    <row r="275" spans="1:6" x14ac:dyDescent="0.2">
      <c r="A275" s="416"/>
      <c r="B275" s="416"/>
      <c r="C275" s="416"/>
      <c r="D275" s="416"/>
      <c r="E275" s="416"/>
      <c r="F275" s="416"/>
    </row>
    <row r="276" spans="1:6" x14ac:dyDescent="0.2">
      <c r="A276" s="416"/>
      <c r="B276" s="416"/>
      <c r="C276" s="416"/>
      <c r="D276" s="416"/>
      <c r="E276" s="416"/>
      <c r="F276" s="416"/>
    </row>
    <row r="277" spans="1:6" x14ac:dyDescent="0.2">
      <c r="A277" s="416"/>
      <c r="B277" s="416"/>
      <c r="C277" s="416"/>
      <c r="D277" s="416"/>
      <c r="E277" s="416"/>
      <c r="F277" s="416"/>
    </row>
    <row r="278" spans="1:6" x14ac:dyDescent="0.2">
      <c r="A278" s="416"/>
      <c r="B278" s="416"/>
      <c r="C278" s="416"/>
      <c r="D278" s="416"/>
      <c r="E278" s="416"/>
      <c r="F278" s="416"/>
    </row>
    <row r="279" spans="1:6" x14ac:dyDescent="0.2">
      <c r="A279" s="416"/>
      <c r="B279" s="416"/>
      <c r="C279" s="416"/>
      <c r="D279" s="416"/>
      <c r="E279" s="416"/>
      <c r="F279" s="416"/>
    </row>
    <row r="280" spans="1:6" x14ac:dyDescent="0.2">
      <c r="A280" s="416"/>
      <c r="B280" s="416"/>
      <c r="C280" s="416"/>
      <c r="D280" s="416"/>
      <c r="E280" s="416"/>
      <c r="F280" s="416"/>
    </row>
    <row r="281" spans="1:6" x14ac:dyDescent="0.2">
      <c r="A281" s="416"/>
      <c r="B281" s="416"/>
      <c r="C281" s="416"/>
      <c r="D281" s="416"/>
      <c r="E281" s="416"/>
      <c r="F281" s="416"/>
    </row>
    <row r="282" spans="1:6" x14ac:dyDescent="0.2">
      <c r="A282" s="416"/>
      <c r="B282" s="416"/>
      <c r="C282" s="416"/>
      <c r="D282" s="416"/>
      <c r="E282" s="416"/>
      <c r="F282" s="416"/>
    </row>
    <row r="283" spans="1:6" x14ac:dyDescent="0.2">
      <c r="A283" s="416"/>
      <c r="B283" s="416"/>
      <c r="C283" s="416"/>
      <c r="D283" s="416"/>
      <c r="E283" s="416"/>
      <c r="F283" s="416"/>
    </row>
    <row r="284" spans="1:6" x14ac:dyDescent="0.2">
      <c r="A284" s="416"/>
      <c r="B284" s="416"/>
      <c r="C284" s="416"/>
      <c r="D284" s="416"/>
      <c r="E284" s="416"/>
      <c r="F284" s="416"/>
    </row>
    <row r="285" spans="1:6" x14ac:dyDescent="0.2">
      <c r="A285" s="416"/>
      <c r="B285" s="416"/>
      <c r="C285" s="416"/>
      <c r="D285" s="416"/>
      <c r="E285" s="416"/>
      <c r="F285" s="416"/>
    </row>
    <row r="286" spans="1:6" x14ac:dyDescent="0.2">
      <c r="A286" s="416"/>
      <c r="B286" s="416"/>
      <c r="C286" s="416"/>
      <c r="D286" s="416"/>
      <c r="E286" s="416"/>
      <c r="F286" s="416"/>
    </row>
    <row r="287" spans="1:6" x14ac:dyDescent="0.2">
      <c r="A287" s="416"/>
      <c r="B287" s="416"/>
      <c r="C287" s="416"/>
      <c r="D287" s="416"/>
      <c r="E287" s="416"/>
      <c r="F287" s="416"/>
    </row>
    <row r="288" spans="1:6" x14ac:dyDescent="0.2">
      <c r="A288" s="416"/>
      <c r="B288" s="416"/>
      <c r="C288" s="416"/>
      <c r="D288" s="416"/>
      <c r="E288" s="416"/>
      <c r="F288" s="416"/>
    </row>
    <row r="289" spans="1:6" x14ac:dyDescent="0.2">
      <c r="A289" s="416"/>
      <c r="B289" s="416"/>
      <c r="C289" s="416"/>
      <c r="D289" s="416"/>
      <c r="E289" s="416"/>
      <c r="F289" s="416"/>
    </row>
  </sheetData>
  <hyperlinks>
    <hyperlink ref="B24" r:id="rId1" xr:uid="{68B3C242-A061-4D6B-AE59-15749EFDB52C}"/>
    <hyperlink ref="B9" r:id="rId2" xr:uid="{A838938E-48DD-431D-94E4-7BE02EEBE907}"/>
    <hyperlink ref="B12" r:id="rId3" xr:uid="{B1297A8F-A55D-48A5-8B12-BB653C15E147}"/>
    <hyperlink ref="B15" r:id="rId4" xr:uid="{61AECF64-872C-4376-BB83-50BD2692A0DA}"/>
    <hyperlink ref="B18" r:id="rId5" xr:uid="{58CB0B71-73FA-4174-83C8-53B432005C13}"/>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29443-EC63-487D-B925-49FC2FE70DB9}">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2" customWidth="1"/>
    <col min="2" max="2" width="87.42578125" style="432" customWidth="1"/>
    <col min="3" max="6" width="117.42578125" style="432" customWidth="1"/>
    <col min="7" max="16384" width="12.5703125" style="432"/>
  </cols>
  <sheetData>
    <row r="1" spans="1:2" s="431" customFormat="1" ht="36.75" customHeight="1" x14ac:dyDescent="0.2">
      <c r="A1" s="430" t="s">
        <v>40</v>
      </c>
      <c r="B1" s="430"/>
    </row>
    <row r="2" spans="1:2" ht="19.5" customHeight="1" x14ac:dyDescent="0.2">
      <c r="B2" s="433" t="s">
        <v>421</v>
      </c>
    </row>
    <row r="3" spans="1:2" ht="15" x14ac:dyDescent="0.25">
      <c r="B3" s="434" t="s">
        <v>79</v>
      </c>
    </row>
    <row r="5" spans="1:2" ht="29.25" customHeight="1" x14ac:dyDescent="0.2">
      <c r="B5" s="435" t="s">
        <v>422</v>
      </c>
    </row>
    <row r="6" spans="1:2" ht="9.9499999999999993" customHeight="1" x14ac:dyDescent="0.2">
      <c r="B6" s="435"/>
    </row>
    <row r="7" spans="1:2" ht="73.5" customHeight="1" x14ac:dyDescent="0.2">
      <c r="B7" s="435" t="s">
        <v>423</v>
      </c>
    </row>
    <row r="8" spans="1:2" ht="9.9499999999999993" customHeight="1" x14ac:dyDescent="0.2">
      <c r="B8" s="435"/>
    </row>
    <row r="9" spans="1:2" ht="50.25" customHeight="1" x14ac:dyDescent="0.2">
      <c r="B9" s="435" t="s">
        <v>424</v>
      </c>
    </row>
    <row r="10" spans="1:2" ht="9.9499999999999993" customHeight="1" x14ac:dyDescent="0.2">
      <c r="B10" s="435"/>
    </row>
    <row r="11" spans="1:2" ht="79.5" customHeight="1" x14ac:dyDescent="0.2">
      <c r="B11" s="435" t="s">
        <v>425</v>
      </c>
    </row>
    <row r="12" spans="1:2" ht="9.9499999999999993" customHeight="1" x14ac:dyDescent="0.2">
      <c r="B12" s="435"/>
    </row>
    <row r="13" spans="1:2" ht="48.75" customHeight="1" x14ac:dyDescent="0.2">
      <c r="B13" s="435" t="s">
        <v>426</v>
      </c>
    </row>
    <row r="14" spans="1:2" ht="9.9499999999999993" customHeight="1" x14ac:dyDescent="0.2">
      <c r="B14" s="435"/>
    </row>
    <row r="15" spans="1:2" ht="33" customHeight="1" x14ac:dyDescent="0.2">
      <c r="B15" s="435" t="s">
        <v>427</v>
      </c>
    </row>
    <row r="16" spans="1:2" ht="9.9499999999999993" customHeight="1" x14ac:dyDescent="0.2">
      <c r="B16" s="435"/>
    </row>
    <row r="17" spans="2:2" ht="108" x14ac:dyDescent="0.2">
      <c r="B17" s="435" t="s">
        <v>428</v>
      </c>
    </row>
    <row r="18" spans="2:2" ht="9.9499999999999993" customHeight="1" x14ac:dyDescent="0.2">
      <c r="B18" s="435"/>
    </row>
    <row r="19" spans="2:2" ht="13.5" customHeight="1" x14ac:dyDescent="0.2">
      <c r="B19" s="436" t="s">
        <v>429</v>
      </c>
    </row>
    <row r="20" spans="2:2" ht="40.5" customHeight="1" x14ac:dyDescent="0.2">
      <c r="B20" s="437" t="s">
        <v>430</v>
      </c>
    </row>
  </sheetData>
  <mergeCells count="1">
    <mergeCell ref="A1:B1"/>
  </mergeCells>
  <hyperlinks>
    <hyperlink ref="B20" r:id="rId1" xr:uid="{BAA702B5-B484-4008-8656-817B238525EF}"/>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C44C4-F1B1-40BE-AEC1-2175C1583D9B}">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39" customWidth="1"/>
    <col min="2" max="2" width="87.42578125" style="439" customWidth="1"/>
    <col min="3" max="6" width="12.5703125" style="439"/>
    <col min="7" max="7" width="4.7109375" style="439" customWidth="1"/>
    <col min="8" max="16384" width="12.5703125" style="439"/>
  </cols>
  <sheetData>
    <row r="1" spans="1:2" ht="39.75" customHeight="1" x14ac:dyDescent="0.2">
      <c r="A1" s="438" t="s">
        <v>40</v>
      </c>
      <c r="B1" s="438"/>
    </row>
    <row r="2" spans="1:2" ht="25.5" customHeight="1" x14ac:dyDescent="0.2">
      <c r="B2" s="440" t="s">
        <v>421</v>
      </c>
    </row>
    <row r="3" spans="1:2" ht="24.95" customHeight="1" x14ac:dyDescent="0.2">
      <c r="A3" s="441"/>
      <c r="B3" s="442" t="s">
        <v>81</v>
      </c>
    </row>
    <row r="4" spans="1:2" s="432" customFormat="1" ht="12" x14ac:dyDescent="0.2"/>
    <row r="5" spans="1:2" s="432" customFormat="1" ht="139.5" customHeight="1" x14ac:dyDescent="0.2">
      <c r="B5" s="435" t="s">
        <v>431</v>
      </c>
    </row>
    <row r="6" spans="1:2" s="432" customFormat="1" ht="9.9499999999999993" customHeight="1" x14ac:dyDescent="0.2">
      <c r="B6" s="435"/>
    </row>
    <row r="7" spans="1:2" s="432" customFormat="1" ht="222.75" customHeight="1" x14ac:dyDescent="0.2">
      <c r="B7" s="435" t="s">
        <v>432</v>
      </c>
    </row>
    <row r="8" spans="1:2" s="432" customFormat="1" ht="9.9499999999999993" customHeight="1" x14ac:dyDescent="0.2">
      <c r="B8" s="435"/>
    </row>
    <row r="9" spans="1:2" s="432" customFormat="1" ht="61.5" customHeight="1" x14ac:dyDescent="0.2">
      <c r="B9" s="443" t="s">
        <v>433</v>
      </c>
    </row>
    <row r="10" spans="1:2" s="432" customFormat="1" ht="9.9499999999999993" customHeight="1" x14ac:dyDescent="0.2">
      <c r="B10" s="435"/>
    </row>
    <row r="11" spans="1:2" s="432" customFormat="1" ht="152.25" customHeight="1" x14ac:dyDescent="0.2">
      <c r="B11" s="435" t="s">
        <v>434</v>
      </c>
    </row>
    <row r="12" spans="1:2" s="432" customFormat="1" ht="9.9499999999999993" customHeight="1" x14ac:dyDescent="0.2">
      <c r="B12" s="435"/>
    </row>
    <row r="13" spans="1:2" s="432" customFormat="1" ht="96" customHeight="1" x14ac:dyDescent="0.2">
      <c r="B13" s="435" t="s">
        <v>435</v>
      </c>
    </row>
    <row r="14" spans="1:2" s="432" customFormat="1" ht="9.9499999999999993" customHeight="1" x14ac:dyDescent="0.2">
      <c r="B14" s="435"/>
    </row>
    <row r="15" spans="1:2" s="432" customFormat="1" ht="176.25" customHeight="1" x14ac:dyDescent="0.2">
      <c r="B15" s="443" t="s">
        <v>436</v>
      </c>
    </row>
    <row r="16" spans="1:2" s="432" customFormat="1" ht="9.9499999999999993" customHeight="1" x14ac:dyDescent="0.2">
      <c r="B16" s="435"/>
    </row>
    <row r="17" spans="1:6" s="432" customFormat="1" ht="26.25" customHeight="1" x14ac:dyDescent="0.2">
      <c r="B17" s="436" t="s">
        <v>437</v>
      </c>
    </row>
    <row r="18" spans="1:6" s="432" customFormat="1" ht="37.5" customHeight="1" x14ac:dyDescent="0.2">
      <c r="B18" s="444" t="s">
        <v>438</v>
      </c>
    </row>
    <row r="19" spans="1:6" s="432" customFormat="1" ht="12" x14ac:dyDescent="0.2"/>
    <row r="20" spans="1:6" s="432" customFormat="1" ht="12" x14ac:dyDescent="0.2"/>
    <row r="21" spans="1:6" s="432" customFormat="1" ht="12" x14ac:dyDescent="0.2"/>
    <row r="22" spans="1:6" x14ac:dyDescent="0.2">
      <c r="A22" s="441"/>
      <c r="B22" s="441"/>
      <c r="C22" s="441"/>
      <c r="D22" s="441"/>
      <c r="E22" s="441"/>
      <c r="F22" s="441"/>
    </row>
    <row r="23" spans="1:6" x14ac:dyDescent="0.2">
      <c r="A23" s="441"/>
      <c r="B23" s="441"/>
      <c r="C23" s="441"/>
      <c r="D23" s="441"/>
      <c r="E23" s="441"/>
      <c r="F23" s="441"/>
    </row>
    <row r="24" spans="1:6" x14ac:dyDescent="0.2">
      <c r="A24" s="445"/>
      <c r="B24" s="441"/>
      <c r="C24" s="441"/>
      <c r="D24" s="441"/>
      <c r="E24" s="441"/>
      <c r="F24" s="441"/>
    </row>
    <row r="25" spans="1:6" x14ac:dyDescent="0.2">
      <c r="A25" s="446"/>
      <c r="B25" s="441"/>
      <c r="C25" s="441"/>
      <c r="D25" s="441"/>
      <c r="E25" s="441"/>
      <c r="F25" s="441"/>
    </row>
    <row r="26" spans="1:6" x14ac:dyDescent="0.2">
      <c r="A26" s="441"/>
      <c r="B26" s="441"/>
      <c r="C26" s="441"/>
      <c r="D26" s="441"/>
      <c r="E26" s="441"/>
      <c r="F26" s="441"/>
    </row>
    <row r="27" spans="1:6" x14ac:dyDescent="0.2">
      <c r="A27" s="441"/>
      <c r="B27" s="441"/>
      <c r="C27" s="441"/>
      <c r="D27" s="441"/>
      <c r="E27" s="441"/>
      <c r="F27" s="441"/>
    </row>
    <row r="28" spans="1:6" x14ac:dyDescent="0.2">
      <c r="A28" s="441"/>
      <c r="B28" s="44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1"/>
      <c r="B32" s="441"/>
      <c r="C32" s="441"/>
      <c r="D32" s="441"/>
      <c r="E32" s="441"/>
      <c r="F32" s="441"/>
    </row>
    <row r="33" spans="1:6" x14ac:dyDescent="0.2">
      <c r="A33" s="447"/>
      <c r="B33" s="447"/>
      <c r="C33" s="447"/>
      <c r="D33" s="447"/>
      <c r="E33" s="447"/>
      <c r="F33" s="447"/>
    </row>
    <row r="34" spans="1:6" x14ac:dyDescent="0.2">
      <c r="A34" s="441"/>
      <c r="B34" s="441"/>
      <c r="C34" s="441"/>
      <c r="D34" s="441"/>
      <c r="E34" s="441"/>
      <c r="F34" s="441"/>
    </row>
    <row r="35" spans="1:6" x14ac:dyDescent="0.2">
      <c r="A35" s="441"/>
      <c r="B35" s="441"/>
      <c r="C35" s="441"/>
      <c r="D35" s="441"/>
      <c r="E35" s="441"/>
      <c r="F35" s="441"/>
    </row>
    <row r="36" spans="1:6" ht="8.1" customHeight="1" x14ac:dyDescent="0.2">
      <c r="A36" s="441"/>
      <c r="B36" s="441"/>
      <c r="C36" s="441"/>
      <c r="D36" s="441"/>
      <c r="E36" s="441"/>
      <c r="F36" s="441"/>
    </row>
    <row r="37" spans="1:6" ht="13.5" customHeight="1"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1"/>
      <c r="C40" s="441"/>
      <c r="D40" s="441"/>
      <c r="E40" s="441"/>
      <c r="F40" s="441"/>
    </row>
    <row r="41" spans="1:6" x14ac:dyDescent="0.2">
      <c r="A41" s="441"/>
      <c r="B41" s="441"/>
      <c r="C41" s="441"/>
      <c r="D41" s="441"/>
      <c r="E41" s="441"/>
      <c r="F41" s="441"/>
    </row>
    <row r="42" spans="1:6" x14ac:dyDescent="0.2">
      <c r="A42" s="441"/>
      <c r="B42" s="441"/>
      <c r="C42" s="441"/>
      <c r="D42" s="441"/>
      <c r="E42" s="441"/>
      <c r="F42" s="441"/>
    </row>
    <row r="43" spans="1:6" ht="33" customHeight="1" x14ac:dyDescent="0.2">
      <c r="A43" s="441"/>
      <c r="B43" s="441"/>
      <c r="C43" s="441"/>
      <c r="D43" s="441"/>
      <c r="E43" s="441"/>
      <c r="F43" s="441"/>
    </row>
    <row r="44" spans="1:6" ht="16.5" customHeight="1"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sheetData>
  <mergeCells count="1">
    <mergeCell ref="A1:B1"/>
  </mergeCells>
  <hyperlinks>
    <hyperlink ref="B18" r:id="rId1" xr:uid="{124EE1F7-4FFF-4F0E-98D7-7B1A9CF820B4}"/>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AFD7A-08F2-4CF1-A64E-D825EE702FDF}">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39" customWidth="1"/>
    <col min="2" max="2" width="87.42578125" style="439" customWidth="1"/>
    <col min="3" max="6" width="11.42578125" style="439"/>
    <col min="7" max="7" width="4.5703125" style="439" customWidth="1"/>
    <col min="8" max="16384" width="11.42578125" style="439"/>
  </cols>
  <sheetData>
    <row r="1" spans="1:6" ht="39.75" customHeight="1" x14ac:dyDescent="0.2">
      <c r="A1" s="438" t="s">
        <v>40</v>
      </c>
      <c r="B1" s="438"/>
    </row>
    <row r="2" spans="1:6" ht="25.5" customHeight="1" x14ac:dyDescent="0.2">
      <c r="B2" s="440" t="s">
        <v>439</v>
      </c>
    </row>
    <row r="3" spans="1:6" ht="24.95" customHeight="1" x14ac:dyDescent="0.2">
      <c r="A3" s="441"/>
      <c r="B3" s="448" t="s">
        <v>440</v>
      </c>
    </row>
    <row r="4" spans="1:6" ht="145.9" customHeight="1" x14ac:dyDescent="0.2">
      <c r="A4" s="441"/>
      <c r="B4" s="449" t="s">
        <v>441</v>
      </c>
    </row>
    <row r="5" spans="1:6" ht="12.75" customHeight="1" x14ac:dyDescent="0.2">
      <c r="A5" s="441"/>
      <c r="B5" s="450"/>
    </row>
    <row r="6" spans="1:6" ht="168.75" x14ac:dyDescent="0.2">
      <c r="A6" s="441"/>
      <c r="B6" s="451" t="s">
        <v>442</v>
      </c>
    </row>
    <row r="7" spans="1:6" ht="19.7" customHeight="1" x14ac:dyDescent="0.2">
      <c r="A7" s="441"/>
      <c r="B7" s="452" t="s">
        <v>443</v>
      </c>
    </row>
    <row r="8" spans="1:6" ht="12.75" customHeight="1" x14ac:dyDescent="0.2">
      <c r="A8" s="441"/>
      <c r="B8" s="450"/>
    </row>
    <row r="9" spans="1:6" ht="147" customHeight="1" x14ac:dyDescent="0.2">
      <c r="A9" s="441"/>
      <c r="B9" s="453" t="s">
        <v>444</v>
      </c>
    </row>
    <row r="10" spans="1:6" s="456" customFormat="1" ht="19.7" customHeight="1" x14ac:dyDescent="0.2">
      <c r="A10" s="454"/>
      <c r="B10" s="455" t="s">
        <v>445</v>
      </c>
      <c r="C10" s="454"/>
      <c r="D10" s="454"/>
      <c r="E10" s="454"/>
      <c r="F10" s="454"/>
    </row>
    <row r="11" spans="1:6" s="456" customFormat="1" x14ac:dyDescent="0.2">
      <c r="A11" s="454"/>
      <c r="B11" s="457"/>
      <c r="C11" s="454"/>
      <c r="D11" s="454"/>
      <c r="E11" s="454"/>
      <c r="F11" s="454"/>
    </row>
    <row r="12" spans="1:6" ht="64.5" customHeight="1" x14ac:dyDescent="0.2">
      <c r="A12" s="441"/>
      <c r="B12" s="451" t="s">
        <v>446</v>
      </c>
      <c r="C12" s="441"/>
      <c r="D12" s="441"/>
      <c r="E12" s="441"/>
      <c r="F12" s="441"/>
    </row>
    <row r="13" spans="1:6" ht="61.5" customHeight="1" x14ac:dyDescent="0.2">
      <c r="A13" s="441"/>
      <c r="B13" s="458" t="s">
        <v>447</v>
      </c>
      <c r="C13" s="441"/>
      <c r="D13" s="441"/>
      <c r="E13" s="441"/>
      <c r="F13" s="441"/>
    </row>
    <row r="14" spans="1:6" ht="99.2" customHeight="1" x14ac:dyDescent="0.2">
      <c r="A14" s="441"/>
      <c r="B14" s="449" t="s">
        <v>448</v>
      </c>
      <c r="C14" s="441"/>
      <c r="D14" s="441"/>
      <c r="E14" s="441"/>
      <c r="F14" s="441"/>
    </row>
    <row r="15" spans="1:6" ht="19.7" customHeight="1" x14ac:dyDescent="0.2">
      <c r="A15" s="441"/>
      <c r="B15" s="455" t="s">
        <v>449</v>
      </c>
      <c r="C15" s="441"/>
      <c r="D15" s="441"/>
      <c r="E15" s="441"/>
      <c r="F15" s="441"/>
    </row>
    <row r="16" spans="1:6" x14ac:dyDescent="0.2">
      <c r="A16" s="441"/>
      <c r="B16" s="451"/>
      <c r="C16" s="441"/>
      <c r="D16" s="441"/>
      <c r="E16" s="441"/>
      <c r="F16" s="441"/>
    </row>
    <row r="17" spans="1:6" x14ac:dyDescent="0.2">
      <c r="A17" s="441"/>
      <c r="C17" s="441"/>
      <c r="D17" s="441"/>
      <c r="E17" s="441"/>
      <c r="F17" s="441"/>
    </row>
    <row r="18" spans="1:6" x14ac:dyDescent="0.2">
      <c r="A18" s="441"/>
      <c r="B18" s="451"/>
      <c r="C18" s="441"/>
      <c r="D18" s="441"/>
      <c r="E18" s="441"/>
      <c r="F18" s="441"/>
    </row>
    <row r="19" spans="1:6" x14ac:dyDescent="0.2">
      <c r="A19" s="441"/>
      <c r="B19" s="449"/>
      <c r="C19" s="441"/>
      <c r="D19" s="441"/>
      <c r="E19" s="441"/>
      <c r="F19" s="441"/>
    </row>
    <row r="20" spans="1:6" x14ac:dyDescent="0.2">
      <c r="A20" s="441"/>
      <c r="B20" s="451"/>
      <c r="C20" s="441"/>
      <c r="D20" s="441"/>
      <c r="E20" s="441"/>
      <c r="F20" s="441"/>
    </row>
    <row r="21" spans="1:6" x14ac:dyDescent="0.2">
      <c r="A21" s="441"/>
      <c r="B21" s="451"/>
      <c r="C21" s="441"/>
      <c r="D21" s="441"/>
      <c r="E21" s="441"/>
      <c r="F21" s="441"/>
    </row>
    <row r="22" spans="1:6" x14ac:dyDescent="0.2">
      <c r="A22" s="441"/>
      <c r="C22" s="441"/>
      <c r="D22" s="441"/>
      <c r="E22" s="441"/>
      <c r="F22" s="441"/>
    </row>
    <row r="23" spans="1:6" x14ac:dyDescent="0.2">
      <c r="A23" s="441"/>
      <c r="B23" s="451"/>
      <c r="C23" s="441"/>
      <c r="D23" s="441"/>
      <c r="E23" s="441"/>
      <c r="F23" s="441"/>
    </row>
    <row r="24" spans="1:6" x14ac:dyDescent="0.2">
      <c r="A24" s="441"/>
      <c r="B24" s="451"/>
      <c r="C24" s="441"/>
      <c r="D24" s="441"/>
      <c r="E24" s="441"/>
      <c r="F24" s="441"/>
    </row>
    <row r="25" spans="1:6" x14ac:dyDescent="0.2">
      <c r="A25" s="441"/>
      <c r="B25" s="441"/>
      <c r="C25" s="441"/>
      <c r="D25" s="441"/>
      <c r="E25" s="441"/>
      <c r="F25" s="441"/>
    </row>
    <row r="26" spans="1:6" x14ac:dyDescent="0.2">
      <c r="A26" s="459"/>
      <c r="B26" s="451"/>
      <c r="C26" s="459"/>
      <c r="D26" s="459"/>
      <c r="E26" s="459"/>
      <c r="F26" s="459"/>
    </row>
    <row r="27" spans="1:6" x14ac:dyDescent="0.2">
      <c r="A27" s="441"/>
      <c r="B27" s="451"/>
      <c r="C27" s="441"/>
      <c r="D27" s="441"/>
      <c r="E27" s="441"/>
      <c r="F27" s="441"/>
    </row>
    <row r="28" spans="1:6" x14ac:dyDescent="0.2">
      <c r="A28" s="441"/>
      <c r="B28" s="45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5"/>
      <c r="B32" s="441"/>
      <c r="C32" s="441"/>
      <c r="D32" s="441"/>
      <c r="E32" s="441"/>
      <c r="F32" s="441"/>
    </row>
    <row r="33" spans="1:6" x14ac:dyDescent="0.2">
      <c r="A33" s="446"/>
      <c r="B33" s="441"/>
      <c r="C33" s="441"/>
      <c r="D33" s="441"/>
      <c r="E33" s="441"/>
      <c r="F33" s="441"/>
    </row>
    <row r="34" spans="1:6" x14ac:dyDescent="0.2">
      <c r="A34" s="441"/>
      <c r="B34" s="441"/>
      <c r="C34" s="441"/>
      <c r="D34" s="441"/>
      <c r="E34" s="441"/>
      <c r="F34" s="441"/>
    </row>
    <row r="35" spans="1:6" x14ac:dyDescent="0.2">
      <c r="A35" s="441"/>
      <c r="B35" s="441"/>
      <c r="C35" s="441"/>
      <c r="D35" s="441"/>
      <c r="E35" s="441"/>
      <c r="F35" s="441"/>
    </row>
    <row r="36" spans="1:6" x14ac:dyDescent="0.2">
      <c r="A36" s="441"/>
      <c r="B36" s="441"/>
      <c r="C36" s="441"/>
      <c r="D36" s="441"/>
      <c r="E36" s="441"/>
      <c r="F36" s="441"/>
    </row>
    <row r="37" spans="1:6"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7"/>
      <c r="C40" s="441"/>
      <c r="D40" s="441"/>
      <c r="E40" s="441"/>
      <c r="F40" s="441"/>
    </row>
    <row r="41" spans="1:6" x14ac:dyDescent="0.2">
      <c r="A41" s="447"/>
      <c r="B41" s="441"/>
      <c r="C41" s="447"/>
      <c r="D41" s="447"/>
      <c r="E41" s="447"/>
      <c r="F41" s="447"/>
    </row>
    <row r="42" spans="1:6" x14ac:dyDescent="0.2">
      <c r="A42" s="441"/>
      <c r="B42" s="441"/>
      <c r="C42" s="441"/>
      <c r="D42" s="441"/>
      <c r="E42" s="441"/>
      <c r="F42" s="441"/>
    </row>
    <row r="43" spans="1:6" x14ac:dyDescent="0.2">
      <c r="A43" s="441"/>
      <c r="B43" s="441"/>
      <c r="C43" s="441"/>
      <c r="D43" s="441"/>
      <c r="E43" s="441"/>
      <c r="F43" s="441"/>
    </row>
    <row r="44" spans="1:6"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row r="290" spans="1:6" x14ac:dyDescent="0.2">
      <c r="A290" s="441"/>
      <c r="B290" s="441"/>
      <c r="C290" s="441"/>
      <c r="D290" s="441"/>
      <c r="E290" s="441"/>
      <c r="F290" s="441"/>
    </row>
    <row r="291" spans="1:6" x14ac:dyDescent="0.2">
      <c r="A291" s="441"/>
      <c r="B291" s="441"/>
      <c r="C291" s="441"/>
      <c r="D291" s="441"/>
      <c r="E291" s="441"/>
      <c r="F291" s="441"/>
    </row>
    <row r="292" spans="1:6" x14ac:dyDescent="0.2">
      <c r="A292" s="441"/>
      <c r="B292" s="441"/>
      <c r="C292" s="441"/>
      <c r="D292" s="441"/>
      <c r="E292" s="441"/>
      <c r="F292" s="441"/>
    </row>
    <row r="293" spans="1:6" x14ac:dyDescent="0.2">
      <c r="A293" s="441"/>
      <c r="B293" s="441"/>
      <c r="C293" s="441"/>
      <c r="D293" s="441"/>
      <c r="E293" s="441"/>
      <c r="F293" s="441"/>
    </row>
    <row r="294" spans="1:6" x14ac:dyDescent="0.2">
      <c r="A294" s="441"/>
      <c r="B294" s="441"/>
      <c r="C294" s="441"/>
      <c r="D294" s="441"/>
      <c r="E294" s="441"/>
      <c r="F294" s="441"/>
    </row>
    <row r="295" spans="1:6" x14ac:dyDescent="0.2">
      <c r="A295" s="441"/>
      <c r="B295" s="441"/>
      <c r="C295" s="441"/>
      <c r="D295" s="441"/>
      <c r="E295" s="441"/>
      <c r="F295" s="441"/>
    </row>
    <row r="296" spans="1:6" x14ac:dyDescent="0.2">
      <c r="A296" s="441"/>
      <c r="B296" s="441"/>
      <c r="C296" s="441"/>
      <c r="D296" s="441"/>
      <c r="E296" s="441"/>
      <c r="F296" s="441"/>
    </row>
    <row r="297" spans="1:6" x14ac:dyDescent="0.2">
      <c r="A297" s="441"/>
      <c r="C297" s="441"/>
      <c r="D297" s="441"/>
      <c r="E297" s="441"/>
      <c r="F297" s="441"/>
    </row>
  </sheetData>
  <mergeCells count="1">
    <mergeCell ref="A1:B1"/>
  </mergeCells>
  <hyperlinks>
    <hyperlink ref="B10" r:id="rId1" xr:uid="{879096C2-D470-4785-8298-24AEE1129262}"/>
    <hyperlink ref="B15" r:id="rId2" xr:uid="{41140DBF-CC6E-4652-A820-A10897F94BD4}"/>
    <hyperlink ref="B7" r:id="rId3" xr:uid="{CD384908-D9D9-4DD8-B146-64A00303FF05}"/>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7ED7B-33E4-463D-85DC-81A8542142E8}">
  <sheetPr codeName="Tabelle26"/>
  <dimension ref="A1:B285"/>
  <sheetViews>
    <sheetView showGridLines="0" zoomScaleNormal="100" workbookViewId="0">
      <selection sqref="A1:B1"/>
    </sheetView>
  </sheetViews>
  <sheetFormatPr baseColWidth="10" defaultRowHeight="14.25" x14ac:dyDescent="0.2"/>
  <cols>
    <col min="1" max="1" width="2.140625" style="461" customWidth="1"/>
    <col min="2" max="2" width="87.42578125" style="461" customWidth="1"/>
    <col min="3" max="3" width="4.85546875" style="461" customWidth="1"/>
    <col min="4" max="16384" width="11.42578125" style="461"/>
  </cols>
  <sheetData>
    <row r="1" spans="1:2" ht="39.75" customHeight="1" x14ac:dyDescent="0.2">
      <c r="A1" s="460" t="s">
        <v>40</v>
      </c>
      <c r="B1" s="460"/>
    </row>
    <row r="2" spans="1:2" ht="14.25" customHeight="1" x14ac:dyDescent="0.2">
      <c r="B2" s="462" t="s">
        <v>450</v>
      </c>
    </row>
    <row r="3" spans="1:2" ht="6" customHeight="1" x14ac:dyDescent="0.2">
      <c r="B3" s="462"/>
    </row>
    <row r="4" spans="1:2" ht="37.5" customHeight="1" x14ac:dyDescent="0.2">
      <c r="A4" s="463"/>
      <c r="B4" s="464" t="s">
        <v>451</v>
      </c>
    </row>
    <row r="5" spans="1:2" ht="64.5" customHeight="1" x14ac:dyDescent="0.2">
      <c r="A5" s="463"/>
      <c r="B5" s="465" t="s">
        <v>452</v>
      </c>
    </row>
    <row r="6" spans="1:2" ht="102" customHeight="1" x14ac:dyDescent="0.2">
      <c r="A6" s="463"/>
      <c r="B6" s="465" t="s">
        <v>453</v>
      </c>
    </row>
    <row r="7" spans="1:2" ht="26.25" customHeight="1" x14ac:dyDescent="0.2">
      <c r="A7" s="463"/>
      <c r="B7" s="466" t="s">
        <v>454</v>
      </c>
    </row>
    <row r="8" spans="1:2" x14ac:dyDescent="0.2">
      <c r="A8" s="463"/>
      <c r="B8" s="467" t="s">
        <v>455</v>
      </c>
    </row>
    <row r="9" spans="1:2" ht="36" customHeight="1" x14ac:dyDescent="0.2">
      <c r="A9" s="445"/>
      <c r="B9" s="463"/>
    </row>
    <row r="10" spans="1:2" ht="101.25" customHeight="1" x14ac:dyDescent="0.2">
      <c r="A10" s="446"/>
      <c r="B10" s="467"/>
    </row>
    <row r="11" spans="1:2" ht="101.25" customHeight="1" x14ac:dyDescent="0.2">
      <c r="A11" s="446"/>
      <c r="B11" s="465" t="s">
        <v>456</v>
      </c>
    </row>
    <row r="12" spans="1:2" ht="87" customHeight="1" x14ac:dyDescent="0.2">
      <c r="A12" s="446"/>
      <c r="B12" s="465" t="s">
        <v>457</v>
      </c>
    </row>
    <row r="13" spans="1:2" ht="9.9499999999999993" customHeight="1" x14ac:dyDescent="0.2">
      <c r="A13" s="446"/>
      <c r="B13" s="465"/>
    </row>
    <row r="14" spans="1:2" ht="38.25" customHeight="1" x14ac:dyDescent="0.2">
      <c r="A14" s="446"/>
      <c r="B14" s="465" t="s">
        <v>458</v>
      </c>
    </row>
    <row r="15" spans="1:2" ht="30.75" customHeight="1" x14ac:dyDescent="0.2">
      <c r="A15" s="446"/>
      <c r="B15" s="465" t="s">
        <v>459</v>
      </c>
    </row>
    <row r="16" spans="1:2" ht="129" customHeight="1" x14ac:dyDescent="0.2">
      <c r="A16" s="446"/>
      <c r="B16" s="465"/>
    </row>
    <row r="17" spans="1:2" ht="75" customHeight="1" x14ac:dyDescent="0.2">
      <c r="A17" s="446"/>
      <c r="B17" s="465" t="s">
        <v>460</v>
      </c>
    </row>
    <row r="18" spans="1:2" ht="9.9499999999999993" customHeight="1" x14ac:dyDescent="0.2">
      <c r="A18" s="463"/>
      <c r="B18" s="463"/>
    </row>
    <row r="19" spans="1:2" ht="106.5" customHeight="1" x14ac:dyDescent="0.2">
      <c r="A19" s="446"/>
      <c r="B19" s="465" t="s">
        <v>461</v>
      </c>
    </row>
    <row r="20" spans="1:2" ht="9.9499999999999993" customHeight="1" x14ac:dyDescent="0.2">
      <c r="A20" s="463"/>
      <c r="B20" s="463"/>
    </row>
    <row r="21" spans="1:2" ht="194.25" customHeight="1" x14ac:dyDescent="0.2">
      <c r="A21" s="446"/>
      <c r="B21" s="465" t="s">
        <v>462</v>
      </c>
    </row>
    <row r="22" spans="1:2" ht="9.9499999999999993" customHeight="1" x14ac:dyDescent="0.2">
      <c r="A22" s="463"/>
      <c r="B22" s="463"/>
    </row>
    <row r="23" spans="1:2" ht="89.25" customHeight="1" x14ac:dyDescent="0.2">
      <c r="A23" s="446"/>
      <c r="B23" s="465" t="s">
        <v>463</v>
      </c>
    </row>
    <row r="24" spans="1:2" ht="103.5" customHeight="1" x14ac:dyDescent="0.2">
      <c r="A24" s="446"/>
      <c r="B24" s="465" t="s">
        <v>464</v>
      </c>
    </row>
    <row r="25" spans="1:2" ht="9.9499999999999993" customHeight="1" x14ac:dyDescent="0.2">
      <c r="A25" s="463"/>
      <c r="B25" s="463"/>
    </row>
    <row r="26" spans="1:2" ht="23.25" customHeight="1" x14ac:dyDescent="0.2">
      <c r="A26" s="446"/>
      <c r="B26" s="465" t="s">
        <v>465</v>
      </c>
    </row>
    <row r="27" spans="1:2" ht="9.9499999999999993" customHeight="1" x14ac:dyDescent="0.2">
      <c r="A27" s="463"/>
      <c r="B27" s="463"/>
    </row>
    <row r="28" spans="1:2" ht="105.75" customHeight="1" x14ac:dyDescent="0.2">
      <c r="A28" s="446"/>
      <c r="B28" s="465" t="s">
        <v>466</v>
      </c>
    </row>
    <row r="29" spans="1:2" ht="23.25" customHeight="1" x14ac:dyDescent="0.2">
      <c r="A29" s="446"/>
      <c r="B29" s="465" t="s">
        <v>467</v>
      </c>
    </row>
    <row r="30" spans="1:2" x14ac:dyDescent="0.2">
      <c r="A30" s="446"/>
      <c r="B30" s="468" t="s">
        <v>468</v>
      </c>
    </row>
    <row r="31" spans="1:2" ht="8.1" customHeight="1" x14ac:dyDescent="0.2">
      <c r="A31" s="463"/>
      <c r="B31" s="463"/>
    </row>
    <row r="32" spans="1:2" ht="13.5" customHeight="1" x14ac:dyDescent="0.2">
      <c r="A32" s="463"/>
      <c r="B32" s="463"/>
    </row>
    <row r="33" spans="1:2" x14ac:dyDescent="0.2">
      <c r="A33" s="463"/>
      <c r="B33" s="463"/>
    </row>
    <row r="34" spans="1:2" x14ac:dyDescent="0.2">
      <c r="A34" s="463"/>
      <c r="B34" s="463"/>
    </row>
    <row r="35" spans="1:2" x14ac:dyDescent="0.2">
      <c r="A35" s="463"/>
      <c r="B35" s="463"/>
    </row>
    <row r="36" spans="1:2" x14ac:dyDescent="0.2">
      <c r="A36" s="463"/>
      <c r="B36" s="463"/>
    </row>
    <row r="37" spans="1:2" x14ac:dyDescent="0.2">
      <c r="A37" s="463"/>
      <c r="B37" s="463"/>
    </row>
    <row r="38" spans="1:2" x14ac:dyDescent="0.2">
      <c r="A38" s="463"/>
      <c r="B38" s="463"/>
    </row>
    <row r="39" spans="1:2" ht="16.5" customHeight="1" x14ac:dyDescent="0.2">
      <c r="A39" s="463"/>
      <c r="B39" s="463"/>
    </row>
    <row r="40" spans="1:2" x14ac:dyDescent="0.2">
      <c r="A40" s="463"/>
      <c r="B40" s="463"/>
    </row>
    <row r="41" spans="1:2" x14ac:dyDescent="0.2">
      <c r="A41" s="463"/>
      <c r="B41" s="463"/>
    </row>
    <row r="42" spans="1:2" x14ac:dyDescent="0.2">
      <c r="A42" s="463"/>
      <c r="B42" s="463"/>
    </row>
    <row r="43" spans="1:2" x14ac:dyDescent="0.2">
      <c r="A43" s="463"/>
      <c r="B43" s="463"/>
    </row>
    <row r="44" spans="1:2" x14ac:dyDescent="0.2">
      <c r="A44" s="463"/>
      <c r="B44" s="463"/>
    </row>
    <row r="45" spans="1:2" x14ac:dyDescent="0.2">
      <c r="A45" s="463"/>
      <c r="B45" s="463"/>
    </row>
    <row r="46" spans="1:2" x14ac:dyDescent="0.2">
      <c r="A46" s="463"/>
      <c r="B46" s="463"/>
    </row>
    <row r="47" spans="1:2" x14ac:dyDescent="0.2">
      <c r="A47" s="463"/>
      <c r="B47" s="463"/>
    </row>
    <row r="48" spans="1:2" x14ac:dyDescent="0.2">
      <c r="A48" s="463"/>
      <c r="B48" s="463"/>
    </row>
    <row r="49" spans="1:2" x14ac:dyDescent="0.2">
      <c r="A49" s="463"/>
      <c r="B49" s="463"/>
    </row>
    <row r="50" spans="1:2" x14ac:dyDescent="0.2">
      <c r="A50" s="463"/>
      <c r="B50" s="463"/>
    </row>
    <row r="51" spans="1:2" x14ac:dyDescent="0.2">
      <c r="A51" s="463"/>
      <c r="B51" s="463"/>
    </row>
    <row r="52" spans="1:2" x14ac:dyDescent="0.2">
      <c r="A52" s="463"/>
      <c r="B52" s="463"/>
    </row>
    <row r="53" spans="1:2" x14ac:dyDescent="0.2">
      <c r="A53" s="463"/>
      <c r="B53" s="463"/>
    </row>
    <row r="54" spans="1:2" x14ac:dyDescent="0.2">
      <c r="A54" s="463"/>
      <c r="B54" s="463"/>
    </row>
    <row r="55" spans="1:2" x14ac:dyDescent="0.2">
      <c r="A55" s="463"/>
      <c r="B55" s="463"/>
    </row>
    <row r="56" spans="1:2" x14ac:dyDescent="0.2">
      <c r="A56" s="463"/>
      <c r="B56" s="463"/>
    </row>
    <row r="57" spans="1:2" x14ac:dyDescent="0.2">
      <c r="A57" s="463"/>
      <c r="B57" s="463"/>
    </row>
    <row r="58" spans="1:2" x14ac:dyDescent="0.2">
      <c r="A58" s="463"/>
      <c r="B58" s="463"/>
    </row>
    <row r="59" spans="1:2" x14ac:dyDescent="0.2">
      <c r="A59" s="463"/>
      <c r="B59" s="463"/>
    </row>
    <row r="60" spans="1:2" x14ac:dyDescent="0.2">
      <c r="A60" s="463"/>
      <c r="B60" s="463"/>
    </row>
    <row r="61" spans="1:2" x14ac:dyDescent="0.2">
      <c r="A61" s="463"/>
      <c r="B61" s="463"/>
    </row>
    <row r="62" spans="1:2" x14ac:dyDescent="0.2">
      <c r="A62" s="463"/>
      <c r="B62" s="463"/>
    </row>
    <row r="63" spans="1:2" x14ac:dyDescent="0.2">
      <c r="A63" s="463"/>
      <c r="B63" s="463"/>
    </row>
    <row r="64" spans="1:2" x14ac:dyDescent="0.2">
      <c r="A64" s="463"/>
      <c r="B64" s="463"/>
    </row>
    <row r="65" spans="1:2" x14ac:dyDescent="0.2">
      <c r="A65" s="463"/>
      <c r="B65" s="463"/>
    </row>
    <row r="66" spans="1:2" x14ac:dyDescent="0.2">
      <c r="A66" s="463"/>
      <c r="B66" s="463"/>
    </row>
    <row r="67" spans="1:2" x14ac:dyDescent="0.2">
      <c r="A67" s="463"/>
      <c r="B67" s="463"/>
    </row>
    <row r="68" spans="1:2" x14ac:dyDescent="0.2">
      <c r="A68" s="463"/>
      <c r="B68" s="463"/>
    </row>
    <row r="69" spans="1:2" x14ac:dyDescent="0.2">
      <c r="A69" s="463"/>
      <c r="B69" s="463"/>
    </row>
    <row r="70" spans="1:2" x14ac:dyDescent="0.2">
      <c r="A70" s="463"/>
      <c r="B70" s="463"/>
    </row>
    <row r="71" spans="1:2" x14ac:dyDescent="0.2">
      <c r="A71" s="463"/>
      <c r="B71" s="463"/>
    </row>
    <row r="72" spans="1:2" x14ac:dyDescent="0.2">
      <c r="A72" s="463"/>
      <c r="B72" s="463"/>
    </row>
    <row r="73" spans="1:2" x14ac:dyDescent="0.2">
      <c r="A73" s="463"/>
      <c r="B73" s="463"/>
    </row>
    <row r="74" spans="1:2" x14ac:dyDescent="0.2">
      <c r="A74" s="463"/>
      <c r="B74" s="463"/>
    </row>
    <row r="75" spans="1:2" x14ac:dyDescent="0.2">
      <c r="A75" s="463"/>
      <c r="B75" s="463"/>
    </row>
    <row r="76" spans="1:2" x14ac:dyDescent="0.2">
      <c r="A76" s="463"/>
      <c r="B76" s="463"/>
    </row>
    <row r="77" spans="1:2" x14ac:dyDescent="0.2">
      <c r="A77" s="463"/>
      <c r="B77" s="463"/>
    </row>
    <row r="78" spans="1:2" x14ac:dyDescent="0.2">
      <c r="A78" s="463"/>
      <c r="B78" s="463"/>
    </row>
    <row r="79" spans="1:2" x14ac:dyDescent="0.2">
      <c r="A79" s="463"/>
      <c r="B79" s="463"/>
    </row>
    <row r="80" spans="1:2" x14ac:dyDescent="0.2">
      <c r="A80" s="463"/>
      <c r="B80" s="463"/>
    </row>
    <row r="81" spans="1:2" x14ac:dyDescent="0.2">
      <c r="A81" s="463"/>
      <c r="B81" s="463"/>
    </row>
    <row r="82" spans="1:2" x14ac:dyDescent="0.2">
      <c r="A82" s="463"/>
      <c r="B82" s="463"/>
    </row>
    <row r="83" spans="1:2" x14ac:dyDescent="0.2">
      <c r="A83" s="463"/>
      <c r="B83" s="463"/>
    </row>
    <row r="84" spans="1:2" x14ac:dyDescent="0.2">
      <c r="A84" s="463"/>
      <c r="B84" s="463"/>
    </row>
    <row r="85" spans="1:2" x14ac:dyDescent="0.2">
      <c r="A85" s="463"/>
      <c r="B85" s="463"/>
    </row>
    <row r="86" spans="1:2" x14ac:dyDescent="0.2">
      <c r="A86" s="463"/>
      <c r="B86" s="463"/>
    </row>
    <row r="87" spans="1:2" x14ac:dyDescent="0.2">
      <c r="A87" s="463"/>
      <c r="B87" s="463"/>
    </row>
    <row r="88" spans="1:2" x14ac:dyDescent="0.2">
      <c r="A88" s="463"/>
      <c r="B88" s="463"/>
    </row>
    <row r="89" spans="1:2" x14ac:dyDescent="0.2">
      <c r="A89" s="463"/>
      <c r="B89" s="463"/>
    </row>
    <row r="90" spans="1:2" x14ac:dyDescent="0.2">
      <c r="A90" s="463"/>
      <c r="B90" s="463"/>
    </row>
    <row r="91" spans="1:2" x14ac:dyDescent="0.2">
      <c r="A91" s="463"/>
      <c r="B91" s="463"/>
    </row>
    <row r="92" spans="1:2" x14ac:dyDescent="0.2">
      <c r="A92" s="463"/>
      <c r="B92" s="463"/>
    </row>
    <row r="93" spans="1:2" x14ac:dyDescent="0.2">
      <c r="A93" s="463"/>
      <c r="B93" s="463"/>
    </row>
    <row r="94" spans="1:2" x14ac:dyDescent="0.2">
      <c r="A94" s="463"/>
      <c r="B94" s="463"/>
    </row>
    <row r="95" spans="1:2" x14ac:dyDescent="0.2">
      <c r="A95" s="463"/>
      <c r="B95" s="463"/>
    </row>
    <row r="96" spans="1:2" x14ac:dyDescent="0.2">
      <c r="A96" s="463"/>
      <c r="B96" s="463"/>
    </row>
    <row r="97" spans="1:2" x14ac:dyDescent="0.2">
      <c r="A97" s="463"/>
      <c r="B97" s="463"/>
    </row>
    <row r="98" spans="1:2" x14ac:dyDescent="0.2">
      <c r="A98" s="463"/>
      <c r="B98" s="463"/>
    </row>
    <row r="99" spans="1:2" x14ac:dyDescent="0.2">
      <c r="A99" s="463"/>
      <c r="B99" s="463"/>
    </row>
    <row r="100" spans="1:2" x14ac:dyDescent="0.2">
      <c r="A100" s="463"/>
      <c r="B100" s="463"/>
    </row>
    <row r="101" spans="1:2" x14ac:dyDescent="0.2">
      <c r="A101" s="463"/>
      <c r="B101" s="463"/>
    </row>
    <row r="102" spans="1:2" x14ac:dyDescent="0.2">
      <c r="A102" s="463"/>
      <c r="B102" s="463"/>
    </row>
    <row r="103" spans="1:2" x14ac:dyDescent="0.2">
      <c r="A103" s="463"/>
      <c r="B103" s="463"/>
    </row>
    <row r="104" spans="1:2" x14ac:dyDescent="0.2">
      <c r="A104" s="463"/>
      <c r="B104" s="463"/>
    </row>
    <row r="105" spans="1:2" x14ac:dyDescent="0.2">
      <c r="A105" s="463"/>
      <c r="B105" s="463"/>
    </row>
    <row r="106" spans="1:2" x14ac:dyDescent="0.2">
      <c r="A106" s="463"/>
      <c r="B106" s="463"/>
    </row>
    <row r="107" spans="1:2" x14ac:dyDescent="0.2">
      <c r="A107" s="463"/>
      <c r="B107" s="463"/>
    </row>
    <row r="108" spans="1:2" x14ac:dyDescent="0.2">
      <c r="A108" s="463"/>
      <c r="B108" s="463"/>
    </row>
    <row r="109" spans="1:2" x14ac:dyDescent="0.2">
      <c r="A109" s="463"/>
      <c r="B109" s="463"/>
    </row>
    <row r="110" spans="1:2" x14ac:dyDescent="0.2">
      <c r="A110" s="463"/>
      <c r="B110" s="463"/>
    </row>
    <row r="111" spans="1:2" x14ac:dyDescent="0.2">
      <c r="A111" s="463"/>
      <c r="B111" s="463"/>
    </row>
    <row r="112" spans="1:2" x14ac:dyDescent="0.2">
      <c r="A112" s="463"/>
      <c r="B112" s="463"/>
    </row>
    <row r="113" spans="1:2" x14ac:dyDescent="0.2">
      <c r="A113" s="463"/>
      <c r="B113" s="463"/>
    </row>
    <row r="114" spans="1:2" x14ac:dyDescent="0.2">
      <c r="A114" s="463"/>
      <c r="B114" s="463"/>
    </row>
    <row r="115" spans="1:2" x14ac:dyDescent="0.2">
      <c r="A115" s="463"/>
      <c r="B115" s="463"/>
    </row>
    <row r="116" spans="1:2" x14ac:dyDescent="0.2">
      <c r="A116" s="463"/>
      <c r="B116" s="463"/>
    </row>
    <row r="117" spans="1:2" x14ac:dyDescent="0.2">
      <c r="A117" s="463"/>
      <c r="B117" s="463"/>
    </row>
    <row r="118" spans="1:2" x14ac:dyDescent="0.2">
      <c r="A118" s="463"/>
      <c r="B118" s="463"/>
    </row>
    <row r="119" spans="1:2" x14ac:dyDescent="0.2">
      <c r="A119" s="463"/>
      <c r="B119" s="463"/>
    </row>
    <row r="120" spans="1:2" x14ac:dyDescent="0.2">
      <c r="A120" s="463"/>
      <c r="B120" s="463"/>
    </row>
    <row r="121" spans="1:2" x14ac:dyDescent="0.2">
      <c r="A121" s="463"/>
      <c r="B121" s="463"/>
    </row>
    <row r="122" spans="1:2" x14ac:dyDescent="0.2">
      <c r="A122" s="463"/>
      <c r="B122" s="463"/>
    </row>
    <row r="123" spans="1:2" x14ac:dyDescent="0.2">
      <c r="A123" s="463"/>
      <c r="B123" s="463"/>
    </row>
    <row r="124" spans="1:2" x14ac:dyDescent="0.2">
      <c r="A124" s="463"/>
      <c r="B124" s="463"/>
    </row>
    <row r="125" spans="1:2" x14ac:dyDescent="0.2">
      <c r="A125" s="463"/>
      <c r="B125" s="463"/>
    </row>
    <row r="126" spans="1:2" x14ac:dyDescent="0.2">
      <c r="A126" s="463"/>
      <c r="B126" s="463"/>
    </row>
    <row r="127" spans="1:2" x14ac:dyDescent="0.2">
      <c r="A127" s="463"/>
      <c r="B127" s="463"/>
    </row>
    <row r="128" spans="1:2" x14ac:dyDescent="0.2">
      <c r="A128" s="463"/>
      <c r="B128" s="463"/>
    </row>
    <row r="129" spans="1:2" x14ac:dyDescent="0.2">
      <c r="A129" s="463"/>
      <c r="B129" s="463"/>
    </row>
    <row r="130" spans="1:2" x14ac:dyDescent="0.2">
      <c r="A130" s="463"/>
      <c r="B130" s="463"/>
    </row>
    <row r="131" spans="1:2" x14ac:dyDescent="0.2">
      <c r="A131" s="463"/>
      <c r="B131" s="463"/>
    </row>
    <row r="132" spans="1:2" x14ac:dyDescent="0.2">
      <c r="A132" s="463"/>
      <c r="B132" s="463"/>
    </row>
    <row r="133" spans="1:2" x14ac:dyDescent="0.2">
      <c r="A133" s="463"/>
      <c r="B133" s="463"/>
    </row>
    <row r="134" spans="1:2" x14ac:dyDescent="0.2">
      <c r="A134" s="463"/>
      <c r="B134" s="463"/>
    </row>
    <row r="135" spans="1:2" x14ac:dyDescent="0.2">
      <c r="A135" s="463"/>
      <c r="B135" s="463"/>
    </row>
    <row r="136" spans="1:2" x14ac:dyDescent="0.2">
      <c r="A136" s="463"/>
      <c r="B136" s="463"/>
    </row>
    <row r="137" spans="1:2" x14ac:dyDescent="0.2">
      <c r="A137" s="463"/>
      <c r="B137" s="463"/>
    </row>
    <row r="138" spans="1:2" x14ac:dyDescent="0.2">
      <c r="A138" s="463"/>
      <c r="B138" s="463"/>
    </row>
    <row r="139" spans="1:2" x14ac:dyDescent="0.2">
      <c r="A139" s="463"/>
      <c r="B139" s="463"/>
    </row>
    <row r="140" spans="1:2" x14ac:dyDescent="0.2">
      <c r="A140" s="463"/>
      <c r="B140" s="463"/>
    </row>
    <row r="141" spans="1:2" x14ac:dyDescent="0.2">
      <c r="A141" s="463"/>
      <c r="B141" s="463"/>
    </row>
    <row r="142" spans="1:2" x14ac:dyDescent="0.2">
      <c r="A142" s="463"/>
      <c r="B142" s="463"/>
    </row>
    <row r="143" spans="1:2" x14ac:dyDescent="0.2">
      <c r="A143" s="463"/>
      <c r="B143" s="463"/>
    </row>
    <row r="144" spans="1:2" x14ac:dyDescent="0.2">
      <c r="A144" s="463"/>
      <c r="B144" s="463"/>
    </row>
    <row r="145" spans="1:2" x14ac:dyDescent="0.2">
      <c r="A145" s="463"/>
      <c r="B145" s="463"/>
    </row>
    <row r="146" spans="1:2" x14ac:dyDescent="0.2">
      <c r="A146" s="463"/>
      <c r="B146" s="463"/>
    </row>
    <row r="147" spans="1:2" x14ac:dyDescent="0.2">
      <c r="A147" s="463"/>
      <c r="B147" s="463"/>
    </row>
    <row r="148" spans="1:2" x14ac:dyDescent="0.2">
      <c r="A148" s="463"/>
      <c r="B148" s="463"/>
    </row>
    <row r="149" spans="1:2" x14ac:dyDescent="0.2">
      <c r="A149" s="463"/>
      <c r="B149" s="463"/>
    </row>
    <row r="150" spans="1:2" x14ac:dyDescent="0.2">
      <c r="A150" s="463"/>
      <c r="B150" s="463"/>
    </row>
    <row r="151" spans="1:2" x14ac:dyDescent="0.2">
      <c r="A151" s="463"/>
      <c r="B151" s="463"/>
    </row>
    <row r="152" spans="1:2" x14ac:dyDescent="0.2">
      <c r="A152" s="463"/>
      <c r="B152" s="463"/>
    </row>
    <row r="153" spans="1:2" x14ac:dyDescent="0.2">
      <c r="A153" s="463"/>
      <c r="B153" s="463"/>
    </row>
    <row r="154" spans="1:2" x14ac:dyDescent="0.2">
      <c r="A154" s="463"/>
      <c r="B154" s="463"/>
    </row>
    <row r="155" spans="1:2" x14ac:dyDescent="0.2">
      <c r="A155" s="463"/>
      <c r="B155" s="463"/>
    </row>
    <row r="156" spans="1:2" x14ac:dyDescent="0.2">
      <c r="A156" s="463"/>
      <c r="B156" s="463"/>
    </row>
    <row r="157" spans="1:2" x14ac:dyDescent="0.2">
      <c r="A157" s="463"/>
      <c r="B157" s="463"/>
    </row>
    <row r="158" spans="1:2" x14ac:dyDescent="0.2">
      <c r="A158" s="463"/>
      <c r="B158" s="463"/>
    </row>
    <row r="159" spans="1:2" x14ac:dyDescent="0.2">
      <c r="A159" s="463"/>
      <c r="B159" s="463"/>
    </row>
    <row r="160" spans="1:2" x14ac:dyDescent="0.2">
      <c r="A160" s="463"/>
      <c r="B160" s="463"/>
    </row>
    <row r="161" spans="1:2" x14ac:dyDescent="0.2">
      <c r="A161" s="463"/>
      <c r="B161" s="463"/>
    </row>
    <row r="162" spans="1:2" x14ac:dyDescent="0.2">
      <c r="A162" s="463"/>
      <c r="B162" s="463"/>
    </row>
    <row r="163" spans="1:2" x14ac:dyDescent="0.2">
      <c r="A163" s="463"/>
      <c r="B163" s="463"/>
    </row>
    <row r="164" spans="1:2" x14ac:dyDescent="0.2">
      <c r="A164" s="463"/>
      <c r="B164" s="463"/>
    </row>
    <row r="165" spans="1:2" x14ac:dyDescent="0.2">
      <c r="A165" s="463"/>
      <c r="B165" s="463"/>
    </row>
    <row r="166" spans="1:2" x14ac:dyDescent="0.2">
      <c r="A166" s="463"/>
      <c r="B166" s="463"/>
    </row>
    <row r="167" spans="1:2" x14ac:dyDescent="0.2">
      <c r="A167" s="463"/>
      <c r="B167" s="463"/>
    </row>
    <row r="168" spans="1:2" x14ac:dyDescent="0.2">
      <c r="A168" s="463"/>
      <c r="B168" s="463"/>
    </row>
    <row r="169" spans="1:2" x14ac:dyDescent="0.2">
      <c r="A169" s="463"/>
      <c r="B169" s="463"/>
    </row>
    <row r="170" spans="1:2" x14ac:dyDescent="0.2">
      <c r="A170" s="463"/>
      <c r="B170" s="463"/>
    </row>
    <row r="171" spans="1:2" x14ac:dyDescent="0.2">
      <c r="A171" s="463"/>
      <c r="B171" s="463"/>
    </row>
    <row r="172" spans="1:2" x14ac:dyDescent="0.2">
      <c r="A172" s="463"/>
      <c r="B172" s="463"/>
    </row>
    <row r="173" spans="1:2" x14ac:dyDescent="0.2">
      <c r="A173" s="463"/>
      <c r="B173" s="463"/>
    </row>
    <row r="174" spans="1:2" x14ac:dyDescent="0.2">
      <c r="A174" s="463"/>
      <c r="B174" s="463"/>
    </row>
    <row r="175" spans="1:2" x14ac:dyDescent="0.2">
      <c r="A175" s="463"/>
      <c r="B175" s="463"/>
    </row>
    <row r="176" spans="1:2" x14ac:dyDescent="0.2">
      <c r="A176" s="463"/>
      <c r="B176" s="463"/>
    </row>
    <row r="177" spans="1:2" x14ac:dyDescent="0.2">
      <c r="A177" s="463"/>
      <c r="B177" s="463"/>
    </row>
    <row r="178" spans="1:2" x14ac:dyDescent="0.2">
      <c r="A178" s="463"/>
      <c r="B178" s="463"/>
    </row>
    <row r="179" spans="1:2" x14ac:dyDescent="0.2">
      <c r="A179" s="463"/>
      <c r="B179" s="463"/>
    </row>
    <row r="180" spans="1:2" x14ac:dyDescent="0.2">
      <c r="A180" s="463"/>
      <c r="B180" s="463"/>
    </row>
    <row r="181" spans="1:2" x14ac:dyDescent="0.2">
      <c r="A181" s="463"/>
      <c r="B181" s="463"/>
    </row>
    <row r="182" spans="1:2" x14ac:dyDescent="0.2">
      <c r="A182" s="463"/>
      <c r="B182" s="463"/>
    </row>
    <row r="183" spans="1:2" x14ac:dyDescent="0.2">
      <c r="A183" s="463"/>
      <c r="B183" s="463"/>
    </row>
    <row r="184" spans="1:2" x14ac:dyDescent="0.2">
      <c r="A184" s="463"/>
      <c r="B184" s="463"/>
    </row>
    <row r="185" spans="1:2" x14ac:dyDescent="0.2">
      <c r="A185" s="463"/>
      <c r="B185" s="463"/>
    </row>
    <row r="186" spans="1:2" x14ac:dyDescent="0.2">
      <c r="A186" s="463"/>
      <c r="B186" s="463"/>
    </row>
    <row r="187" spans="1:2" x14ac:dyDescent="0.2">
      <c r="A187" s="463"/>
      <c r="B187" s="463"/>
    </row>
    <row r="188" spans="1:2" x14ac:dyDescent="0.2">
      <c r="A188" s="463"/>
      <c r="B188" s="463"/>
    </row>
    <row r="189" spans="1:2" x14ac:dyDescent="0.2">
      <c r="A189" s="463"/>
      <c r="B189" s="463"/>
    </row>
    <row r="190" spans="1:2" x14ac:dyDescent="0.2">
      <c r="A190" s="463"/>
      <c r="B190" s="463"/>
    </row>
    <row r="191" spans="1:2" x14ac:dyDescent="0.2">
      <c r="A191" s="463"/>
      <c r="B191" s="463"/>
    </row>
    <row r="192" spans="1:2" x14ac:dyDescent="0.2">
      <c r="A192" s="463"/>
      <c r="B192" s="463"/>
    </row>
    <row r="193" spans="1:2" x14ac:dyDescent="0.2">
      <c r="A193" s="463"/>
      <c r="B193" s="463"/>
    </row>
    <row r="194" spans="1:2" x14ac:dyDescent="0.2">
      <c r="A194" s="463"/>
      <c r="B194" s="463"/>
    </row>
    <row r="195" spans="1:2" x14ac:dyDescent="0.2">
      <c r="A195" s="463"/>
      <c r="B195" s="463"/>
    </row>
    <row r="196" spans="1:2" x14ac:dyDescent="0.2">
      <c r="A196" s="463"/>
      <c r="B196" s="463"/>
    </row>
    <row r="197" spans="1:2" x14ac:dyDescent="0.2">
      <c r="A197" s="463"/>
      <c r="B197" s="463"/>
    </row>
    <row r="198" spans="1:2" x14ac:dyDescent="0.2">
      <c r="A198" s="463"/>
      <c r="B198" s="463"/>
    </row>
    <row r="199" spans="1:2" x14ac:dyDescent="0.2">
      <c r="A199" s="463"/>
      <c r="B199" s="463"/>
    </row>
    <row r="200" spans="1:2" x14ac:dyDescent="0.2">
      <c r="A200" s="463"/>
      <c r="B200" s="463"/>
    </row>
    <row r="201" spans="1:2" x14ac:dyDescent="0.2">
      <c r="A201" s="463"/>
      <c r="B201" s="463"/>
    </row>
    <row r="202" spans="1:2" x14ac:dyDescent="0.2">
      <c r="A202" s="463"/>
      <c r="B202" s="463"/>
    </row>
    <row r="203" spans="1:2" x14ac:dyDescent="0.2">
      <c r="A203" s="463"/>
      <c r="B203" s="463"/>
    </row>
    <row r="204" spans="1:2" x14ac:dyDescent="0.2">
      <c r="A204" s="463"/>
      <c r="B204" s="463"/>
    </row>
    <row r="205" spans="1:2" x14ac:dyDescent="0.2">
      <c r="A205" s="463"/>
      <c r="B205" s="463"/>
    </row>
    <row r="206" spans="1:2" x14ac:dyDescent="0.2">
      <c r="A206" s="463"/>
      <c r="B206" s="463"/>
    </row>
    <row r="207" spans="1:2" x14ac:dyDescent="0.2">
      <c r="A207" s="463"/>
      <c r="B207" s="463"/>
    </row>
    <row r="208" spans="1:2" x14ac:dyDescent="0.2">
      <c r="A208" s="463"/>
      <c r="B208" s="463"/>
    </row>
    <row r="209" spans="1:2" x14ac:dyDescent="0.2">
      <c r="A209" s="463"/>
      <c r="B209" s="463"/>
    </row>
    <row r="210" spans="1:2" x14ac:dyDescent="0.2">
      <c r="A210" s="463"/>
      <c r="B210" s="463"/>
    </row>
    <row r="211" spans="1:2" x14ac:dyDescent="0.2">
      <c r="A211" s="463"/>
      <c r="B211" s="463"/>
    </row>
    <row r="212" spans="1:2" x14ac:dyDescent="0.2">
      <c r="A212" s="463"/>
      <c r="B212" s="463"/>
    </row>
    <row r="213" spans="1:2" x14ac:dyDescent="0.2">
      <c r="A213" s="463"/>
      <c r="B213" s="463"/>
    </row>
    <row r="214" spans="1:2" x14ac:dyDescent="0.2">
      <c r="A214" s="463"/>
      <c r="B214" s="463"/>
    </row>
    <row r="215" spans="1:2" x14ac:dyDescent="0.2">
      <c r="A215" s="463"/>
      <c r="B215" s="463"/>
    </row>
    <row r="216" spans="1:2" x14ac:dyDescent="0.2">
      <c r="A216" s="463"/>
      <c r="B216" s="463"/>
    </row>
    <row r="217" spans="1:2" x14ac:dyDescent="0.2">
      <c r="A217" s="463"/>
      <c r="B217" s="463"/>
    </row>
    <row r="218" spans="1:2" x14ac:dyDescent="0.2">
      <c r="A218" s="463"/>
      <c r="B218" s="463"/>
    </row>
    <row r="219" spans="1:2" x14ac:dyDescent="0.2">
      <c r="A219" s="463"/>
      <c r="B219" s="463"/>
    </row>
    <row r="220" spans="1:2" x14ac:dyDescent="0.2">
      <c r="A220" s="463"/>
      <c r="B220" s="463"/>
    </row>
    <row r="221" spans="1:2" x14ac:dyDescent="0.2">
      <c r="A221" s="463"/>
      <c r="B221" s="463"/>
    </row>
    <row r="222" spans="1:2" x14ac:dyDescent="0.2">
      <c r="A222" s="463"/>
      <c r="B222" s="463"/>
    </row>
    <row r="223" spans="1:2" x14ac:dyDescent="0.2">
      <c r="A223" s="463"/>
      <c r="B223" s="463"/>
    </row>
    <row r="224" spans="1:2" x14ac:dyDescent="0.2">
      <c r="A224" s="463"/>
      <c r="B224" s="463"/>
    </row>
    <row r="225" spans="1:2" x14ac:dyDescent="0.2">
      <c r="A225" s="463"/>
      <c r="B225" s="463"/>
    </row>
    <row r="226" spans="1:2" x14ac:dyDescent="0.2">
      <c r="A226" s="463"/>
      <c r="B226" s="463"/>
    </row>
    <row r="227" spans="1:2" x14ac:dyDescent="0.2">
      <c r="A227" s="463"/>
      <c r="B227" s="463"/>
    </row>
    <row r="228" spans="1:2" x14ac:dyDescent="0.2">
      <c r="A228" s="463"/>
      <c r="B228" s="463"/>
    </row>
    <row r="229" spans="1:2" x14ac:dyDescent="0.2">
      <c r="A229" s="463"/>
      <c r="B229" s="463"/>
    </row>
    <row r="230" spans="1:2" x14ac:dyDescent="0.2">
      <c r="A230" s="463"/>
      <c r="B230" s="463"/>
    </row>
    <row r="231" spans="1:2" x14ac:dyDescent="0.2">
      <c r="A231" s="463"/>
      <c r="B231" s="463"/>
    </row>
    <row r="232" spans="1:2" x14ac:dyDescent="0.2">
      <c r="A232" s="463"/>
      <c r="B232" s="463"/>
    </row>
    <row r="233" spans="1:2" x14ac:dyDescent="0.2">
      <c r="A233" s="463"/>
      <c r="B233" s="463"/>
    </row>
    <row r="234" spans="1:2" x14ac:dyDescent="0.2">
      <c r="A234" s="463"/>
      <c r="B234" s="463"/>
    </row>
    <row r="235" spans="1:2" x14ac:dyDescent="0.2">
      <c r="A235" s="463"/>
      <c r="B235" s="463"/>
    </row>
    <row r="236" spans="1:2" x14ac:dyDescent="0.2">
      <c r="A236" s="463"/>
      <c r="B236" s="463"/>
    </row>
    <row r="237" spans="1:2" x14ac:dyDescent="0.2">
      <c r="A237" s="463"/>
      <c r="B237" s="463"/>
    </row>
    <row r="238" spans="1:2" x14ac:dyDescent="0.2">
      <c r="A238" s="463"/>
      <c r="B238" s="463"/>
    </row>
    <row r="239" spans="1:2" x14ac:dyDescent="0.2">
      <c r="A239" s="463"/>
      <c r="B239" s="463"/>
    </row>
    <row r="240" spans="1:2" x14ac:dyDescent="0.2">
      <c r="A240" s="463"/>
      <c r="B240" s="463"/>
    </row>
    <row r="241" spans="1:2" x14ac:dyDescent="0.2">
      <c r="A241" s="463"/>
      <c r="B241" s="463"/>
    </row>
    <row r="242" spans="1:2" x14ac:dyDescent="0.2">
      <c r="A242" s="463"/>
      <c r="B242" s="463"/>
    </row>
    <row r="243" spans="1:2" x14ac:dyDescent="0.2">
      <c r="A243" s="463"/>
      <c r="B243" s="463"/>
    </row>
    <row r="244" spans="1:2" x14ac:dyDescent="0.2">
      <c r="A244" s="463"/>
      <c r="B244" s="463"/>
    </row>
    <row r="245" spans="1:2" x14ac:dyDescent="0.2">
      <c r="A245" s="463"/>
      <c r="B245" s="463"/>
    </row>
    <row r="246" spans="1:2" x14ac:dyDescent="0.2">
      <c r="A246" s="463"/>
      <c r="B246" s="463"/>
    </row>
    <row r="247" spans="1:2" x14ac:dyDescent="0.2">
      <c r="A247" s="463"/>
      <c r="B247" s="463"/>
    </row>
    <row r="248" spans="1:2" x14ac:dyDescent="0.2">
      <c r="A248" s="463"/>
      <c r="B248" s="463"/>
    </row>
    <row r="249" spans="1:2" x14ac:dyDescent="0.2">
      <c r="A249" s="463"/>
      <c r="B249" s="463"/>
    </row>
    <row r="250" spans="1:2" x14ac:dyDescent="0.2">
      <c r="A250" s="463"/>
      <c r="B250" s="463"/>
    </row>
    <row r="251" spans="1:2" x14ac:dyDescent="0.2">
      <c r="A251" s="463"/>
      <c r="B251" s="463"/>
    </row>
    <row r="252" spans="1:2" x14ac:dyDescent="0.2">
      <c r="A252" s="463"/>
      <c r="B252" s="463"/>
    </row>
    <row r="253" spans="1:2" x14ac:dyDescent="0.2">
      <c r="A253" s="463"/>
      <c r="B253" s="463"/>
    </row>
    <row r="254" spans="1:2" x14ac:dyDescent="0.2">
      <c r="A254" s="463"/>
      <c r="B254" s="463"/>
    </row>
    <row r="255" spans="1:2" x14ac:dyDescent="0.2">
      <c r="A255" s="463"/>
      <c r="B255" s="463"/>
    </row>
    <row r="256" spans="1:2" x14ac:dyDescent="0.2">
      <c r="A256" s="463"/>
      <c r="B256" s="463"/>
    </row>
    <row r="257" spans="1:2" x14ac:dyDescent="0.2">
      <c r="A257" s="463"/>
      <c r="B257" s="463"/>
    </row>
    <row r="258" spans="1:2" x14ac:dyDescent="0.2">
      <c r="A258" s="463"/>
      <c r="B258" s="463"/>
    </row>
    <row r="259" spans="1:2" x14ac:dyDescent="0.2">
      <c r="A259" s="463"/>
      <c r="B259" s="463"/>
    </row>
    <row r="260" spans="1:2" x14ac:dyDescent="0.2">
      <c r="A260" s="463"/>
      <c r="B260" s="463"/>
    </row>
    <row r="261" spans="1:2" x14ac:dyDescent="0.2">
      <c r="A261" s="463"/>
      <c r="B261" s="463"/>
    </row>
    <row r="262" spans="1:2" x14ac:dyDescent="0.2">
      <c r="A262" s="463"/>
      <c r="B262" s="463"/>
    </row>
    <row r="263" spans="1:2" x14ac:dyDescent="0.2">
      <c r="A263" s="463"/>
      <c r="B263" s="463"/>
    </row>
    <row r="264" spans="1:2" x14ac:dyDescent="0.2">
      <c r="A264" s="463"/>
      <c r="B264" s="463"/>
    </row>
    <row r="265" spans="1:2" x14ac:dyDescent="0.2">
      <c r="A265" s="463"/>
      <c r="B265" s="463"/>
    </row>
    <row r="266" spans="1:2" x14ac:dyDescent="0.2">
      <c r="A266" s="463"/>
      <c r="B266" s="463"/>
    </row>
    <row r="267" spans="1:2" x14ac:dyDescent="0.2">
      <c r="A267" s="463"/>
      <c r="B267" s="463"/>
    </row>
    <row r="268" spans="1:2" x14ac:dyDescent="0.2">
      <c r="A268" s="463"/>
      <c r="B268" s="463"/>
    </row>
    <row r="269" spans="1:2" x14ac:dyDescent="0.2">
      <c r="A269" s="463"/>
      <c r="B269" s="463"/>
    </row>
    <row r="270" spans="1:2" x14ac:dyDescent="0.2">
      <c r="A270" s="463"/>
      <c r="B270" s="463"/>
    </row>
    <row r="271" spans="1:2" x14ac:dyDescent="0.2">
      <c r="A271" s="463"/>
      <c r="B271" s="463"/>
    </row>
    <row r="272" spans="1:2" x14ac:dyDescent="0.2">
      <c r="A272" s="463"/>
      <c r="B272" s="463"/>
    </row>
    <row r="273" spans="1:2" x14ac:dyDescent="0.2">
      <c r="A273" s="463"/>
      <c r="B273" s="463"/>
    </row>
    <row r="274" spans="1:2" x14ac:dyDescent="0.2">
      <c r="A274" s="463"/>
      <c r="B274" s="463"/>
    </row>
    <row r="275" spans="1:2" x14ac:dyDescent="0.2">
      <c r="A275" s="463"/>
      <c r="B275" s="463"/>
    </row>
    <row r="276" spans="1:2" x14ac:dyDescent="0.2">
      <c r="A276" s="463"/>
      <c r="B276" s="463"/>
    </row>
    <row r="277" spans="1:2" x14ac:dyDescent="0.2">
      <c r="A277" s="463"/>
      <c r="B277" s="463"/>
    </row>
    <row r="278" spans="1:2" x14ac:dyDescent="0.2">
      <c r="A278" s="463"/>
      <c r="B278" s="463"/>
    </row>
    <row r="279" spans="1:2" x14ac:dyDescent="0.2">
      <c r="A279" s="463"/>
      <c r="B279" s="463"/>
    </row>
    <row r="280" spans="1:2" x14ac:dyDescent="0.2">
      <c r="A280" s="463"/>
      <c r="B280" s="463"/>
    </row>
    <row r="281" spans="1:2" x14ac:dyDescent="0.2">
      <c r="A281" s="463"/>
      <c r="B281" s="463"/>
    </row>
    <row r="282" spans="1:2" x14ac:dyDescent="0.2">
      <c r="A282" s="463"/>
      <c r="B282" s="463"/>
    </row>
    <row r="283" spans="1:2" x14ac:dyDescent="0.2">
      <c r="A283" s="463"/>
      <c r="B283" s="463"/>
    </row>
    <row r="284" spans="1:2" x14ac:dyDescent="0.2">
      <c r="A284" s="463"/>
      <c r="B284" s="463"/>
    </row>
    <row r="285" spans="1:2" x14ac:dyDescent="0.2">
      <c r="B285" s="463"/>
    </row>
  </sheetData>
  <mergeCells count="1">
    <mergeCell ref="A1:B1"/>
  </mergeCells>
  <hyperlinks>
    <hyperlink ref="B30" r:id="rId1" xr:uid="{0E35F8CD-87AE-42D8-97CE-413F3936B4C5}"/>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C7A3C-0DBB-471D-BA2C-EC3427F63265}">
  <sheetPr codeName="Tabelle20">
    <tabColor indexed="53"/>
  </sheetPr>
  <dimension ref="A1:N84"/>
  <sheetViews>
    <sheetView zoomScale="70" zoomScaleNormal="70" workbookViewId="0"/>
  </sheetViews>
  <sheetFormatPr baseColWidth="10" defaultRowHeight="15" customHeight="1" x14ac:dyDescent="0.2"/>
  <cols>
    <col min="1" max="1" width="15.7109375" style="482" customWidth="1"/>
    <col min="2" max="4" width="15.7109375" customWidth="1"/>
    <col min="5" max="7" width="15.7109375" style="473" customWidth="1"/>
    <col min="8" max="8" width="15.7109375" customWidth="1"/>
    <col min="9" max="14" width="15.7109375" style="473" customWidth="1"/>
  </cols>
  <sheetData>
    <row r="1" spans="1:14" ht="15" customHeight="1" x14ac:dyDescent="0.2">
      <c r="A1"/>
      <c r="E1"/>
      <c r="F1"/>
      <c r="G1"/>
      <c r="I1"/>
      <c r="J1"/>
      <c r="K1"/>
      <c r="L1"/>
      <c r="M1"/>
      <c r="N1"/>
    </row>
    <row r="2" spans="1:14" ht="15" customHeight="1" x14ac:dyDescent="0.2">
      <c r="A2" s="414" t="s">
        <v>50</v>
      </c>
      <c r="E2"/>
      <c r="F2"/>
      <c r="G2"/>
      <c r="I2"/>
      <c r="J2"/>
      <c r="K2"/>
      <c r="L2"/>
      <c r="M2"/>
      <c r="N2"/>
    </row>
    <row r="3" spans="1:14" ht="15" customHeight="1" x14ac:dyDescent="0.2">
      <c r="A3"/>
      <c r="E3"/>
      <c r="F3"/>
      <c r="G3"/>
      <c r="I3"/>
      <c r="J3"/>
      <c r="K3"/>
      <c r="L3"/>
      <c r="M3"/>
      <c r="N3"/>
    </row>
    <row r="4" spans="1:14" ht="15" customHeight="1" x14ac:dyDescent="0.2">
      <c r="A4"/>
      <c r="B4" s="469" t="s">
        <v>469</v>
      </c>
      <c r="C4" s="469"/>
      <c r="D4" s="469" t="s">
        <v>470</v>
      </c>
      <c r="E4" s="469"/>
      <c r="F4" s="469" t="s">
        <v>471</v>
      </c>
      <c r="G4" s="469"/>
      <c r="H4" s="469" t="s">
        <v>472</v>
      </c>
      <c r="I4" s="469"/>
      <c r="J4" s="469" t="s">
        <v>473</v>
      </c>
      <c r="K4" s="469"/>
      <c r="L4" s="469"/>
      <c r="M4" s="469"/>
      <c r="N4" s="469"/>
    </row>
    <row r="5" spans="1:14" ht="15" customHeight="1" x14ac:dyDescent="0.2">
      <c r="A5"/>
      <c r="B5" t="s">
        <v>474</v>
      </c>
      <c r="C5" t="s">
        <v>475</v>
      </c>
      <c r="D5" t="s">
        <v>474</v>
      </c>
      <c r="E5" t="s">
        <v>475</v>
      </c>
      <c r="F5" t="s">
        <v>474</v>
      </c>
      <c r="G5" t="s">
        <v>475</v>
      </c>
      <c r="H5" t="s">
        <v>474</v>
      </c>
      <c r="I5" t="s">
        <v>475</v>
      </c>
      <c r="J5" t="s">
        <v>476</v>
      </c>
      <c r="K5" t="s">
        <v>477</v>
      </c>
      <c r="L5" t="s">
        <v>478</v>
      </c>
      <c r="M5" t="s">
        <v>479</v>
      </c>
      <c r="N5" t="s">
        <v>480</v>
      </c>
    </row>
    <row r="6" spans="1:14" ht="15" customHeight="1" x14ac:dyDescent="0.2">
      <c r="A6" s="470" t="s">
        <v>481</v>
      </c>
      <c r="B6" s="471">
        <f>'Tabelle 2.3'!J11</f>
        <v>0.50330711126766081</v>
      </c>
      <c r="C6" s="472">
        <f>'Tabelle 3.3'!J11</f>
        <v>-1.2027430982943554</v>
      </c>
      <c r="D6" s="473">
        <f t="shared" ref="D6:E9" si="0">IF(OR(AND(B6&gt;=-50,B6&lt;=50),ISNUMBER(B6)=FALSE),B6,"")</f>
        <v>0.50330711126766081</v>
      </c>
      <c r="E6" s="473">
        <f t="shared" si="0"/>
        <v>-1.2027430982943554</v>
      </c>
      <c r="F6" t="str">
        <f t="shared" ref="F6:G9" si="1">IF(ISNUMBER(B6)=FALSE,"",IF(B6&lt;-50,"&lt; -50",IF(B6&gt;50,"&gt; 50","")))</f>
        <v/>
      </c>
      <c r="G6" t="str">
        <f t="shared" si="1"/>
        <v/>
      </c>
      <c r="H6" s="473" t="str">
        <f t="shared" ref="H6:I9" si="2">IF(B6&lt;-50,0.75,IF(B6&gt;50,-0.75,""))</f>
        <v/>
      </c>
      <c r="I6" s="473" t="str">
        <f t="shared" si="2"/>
        <v/>
      </c>
      <c r="J6" t="e">
        <f>IF(OR(B6&lt;-50,B6&gt;50),N6,#N/A)</f>
        <v>#N/A</v>
      </c>
      <c r="K6" t="e">
        <f>IF(B6&lt;-50,-45,IF(B6&gt;50,45,#N/A))</f>
        <v>#N/A</v>
      </c>
      <c r="L6" t="e">
        <f>IF(OR(C6&lt;-50,C6&gt;50),N6,#N/A)</f>
        <v>#N/A</v>
      </c>
      <c r="M6" t="e">
        <f>IF(C6&lt;-50,-45,IF(C6&gt;50,45,#N/A))</f>
        <v>#N/A</v>
      </c>
      <c r="N6">
        <v>5</v>
      </c>
    </row>
    <row r="7" spans="1:14" ht="15" customHeight="1" x14ac:dyDescent="0.2">
      <c r="A7" s="470" t="s">
        <v>482</v>
      </c>
      <c r="B7" s="471">
        <f>'Tabelle 2.1'!J25</f>
        <v>9.2874568856734244E-2</v>
      </c>
      <c r="C7" s="472">
        <f>'Tabelle 3.1'!J23</f>
        <v>-9.4108504835360582E-2</v>
      </c>
      <c r="D7" s="473">
        <f t="shared" si="0"/>
        <v>9.2874568856734244E-2</v>
      </c>
      <c r="E7" s="473">
        <f>IF(OR(AND(C7&gt;=-50,C7&lt;=50),ISNUMBER(C7)=FALSE),C7,"")</f>
        <v>-9.4108504835360582E-2</v>
      </c>
      <c r="F7" t="str">
        <f t="shared" si="1"/>
        <v/>
      </c>
      <c r="G7" t="str">
        <f>IF(ISNUMBER(C7)=FALSE,"",IF(C7&lt;-50,"&lt; -50",IF(C7&gt;50,"&gt; 50","")))</f>
        <v/>
      </c>
      <c r="H7" s="473" t="str">
        <f t="shared" si="2"/>
        <v/>
      </c>
      <c r="I7" s="473" t="str">
        <f>IF(C7&lt;-50,0.75,IF(C7&gt;50,-0.75,""))</f>
        <v/>
      </c>
      <c r="J7" t="e">
        <f>IF(OR(B7&lt;-50,B7&gt;50),N7,#N/A)</f>
        <v>#N/A</v>
      </c>
      <c r="K7" t="e">
        <f>IF(B7&lt;-50,-45,IF(B7&gt;50,45,#N/A))</f>
        <v>#N/A</v>
      </c>
      <c r="L7" t="e">
        <f>IF(OR(C7&lt;-50,C7&gt;50),N7,#N/A)</f>
        <v>#N/A</v>
      </c>
      <c r="M7" t="e">
        <f>IF(C7&lt;-50,-45,IF(C7&gt;50,45,#N/A))</f>
        <v>#N/A</v>
      </c>
      <c r="N7">
        <v>15</v>
      </c>
    </row>
    <row r="8" spans="1:14" ht="15" customHeight="1" x14ac:dyDescent="0.2">
      <c r="A8" s="470" t="s">
        <v>483</v>
      </c>
      <c r="B8" s="471">
        <f>'Tabelle 2.1'!J38</f>
        <v>0.26918186922790266</v>
      </c>
      <c r="C8" s="472">
        <f>'Tabelle 3.1'!J34</f>
        <v>-0.29733041868817645</v>
      </c>
      <c r="D8" s="473">
        <f t="shared" si="0"/>
        <v>0.26918186922790266</v>
      </c>
      <c r="E8" s="473">
        <f>IF(OR(AND(C8&gt;=-50,C8&lt;=50),ISNUMBER(C8)=FALSE),C8,"")</f>
        <v>-0.29733041868817645</v>
      </c>
      <c r="F8" t="str">
        <f t="shared" si="1"/>
        <v/>
      </c>
      <c r="G8" t="str">
        <f>IF(ISNUMBER(C8)=FALSE,"",IF(C8&lt;-50,"&lt; -50",IF(C8&gt;50,"&gt; 50","")))</f>
        <v/>
      </c>
      <c r="H8" s="473" t="str">
        <f t="shared" si="2"/>
        <v/>
      </c>
      <c r="I8" s="473" t="str">
        <f>IF(C8&lt;-50,0.75,IF(C8&gt;50,-0.75,""))</f>
        <v/>
      </c>
      <c r="J8" t="e">
        <f>IF(OR(B8&lt;-50,B8&gt;50),N8,#N/A)</f>
        <v>#N/A</v>
      </c>
      <c r="K8" t="e">
        <f>IF(B8&lt;-50,-45,IF(B8&gt;50,45,#N/A))</f>
        <v>#N/A</v>
      </c>
      <c r="L8" t="e">
        <f>IF(OR(C8&lt;-50,C8&gt;50),N8,#N/A)</f>
        <v>#N/A</v>
      </c>
      <c r="M8" t="e">
        <f>IF(C8&lt;-50,-45,IF(C8&gt;50,45,#N/A))</f>
        <v>#N/A</v>
      </c>
      <c r="N8">
        <v>25</v>
      </c>
    </row>
    <row r="9" spans="1:14" ht="15" customHeight="1" x14ac:dyDescent="0.2">
      <c r="A9" s="470" t="s">
        <v>484</v>
      </c>
      <c r="B9" s="471">
        <f>'Tabelle 2.1'!J51</f>
        <v>0.13889215009905245</v>
      </c>
      <c r="C9" s="472">
        <f>'Tabelle 3.1'!J45</f>
        <v>-0.13951042111218662</v>
      </c>
      <c r="D9" s="473">
        <f t="shared" si="0"/>
        <v>0.13889215009905245</v>
      </c>
      <c r="E9" s="473">
        <f t="shared" si="0"/>
        <v>-0.13951042111218662</v>
      </c>
      <c r="F9" t="str">
        <f t="shared" si="1"/>
        <v/>
      </c>
      <c r="G9" t="str">
        <f t="shared" si="1"/>
        <v/>
      </c>
      <c r="H9" s="473" t="str">
        <f t="shared" si="2"/>
        <v/>
      </c>
      <c r="I9" s="473"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4" t="s">
        <v>485</v>
      </c>
      <c r="B12" s="469" t="s">
        <v>469</v>
      </c>
      <c r="C12" s="469"/>
      <c r="D12" s="469" t="s">
        <v>470</v>
      </c>
      <c r="E12" s="469"/>
      <c r="F12" s="469" t="s">
        <v>471</v>
      </c>
      <c r="G12" s="469"/>
      <c r="H12" s="469" t="s">
        <v>472</v>
      </c>
      <c r="I12" s="469"/>
      <c r="J12" s="469" t="s">
        <v>473</v>
      </c>
      <c r="K12" s="469"/>
      <c r="L12" s="469"/>
      <c r="M12" s="469"/>
      <c r="N12" s="469"/>
    </row>
    <row r="13" spans="1:14" ht="15" customHeight="1" x14ac:dyDescent="0.2">
      <c r="A13" s="474"/>
      <c r="B13" t="s">
        <v>474</v>
      </c>
      <c r="C13" t="s">
        <v>475</v>
      </c>
      <c r="D13" t="s">
        <v>474</v>
      </c>
      <c r="E13" t="s">
        <v>475</v>
      </c>
      <c r="F13" t="s">
        <v>474</v>
      </c>
      <c r="G13" t="s">
        <v>475</v>
      </c>
      <c r="H13" t="s">
        <v>474</v>
      </c>
      <c r="I13" t="s">
        <v>475</v>
      </c>
      <c r="J13" t="s">
        <v>476</v>
      </c>
      <c r="K13" t="s">
        <v>477</v>
      </c>
      <c r="L13" t="s">
        <v>478</v>
      </c>
      <c r="M13" t="s">
        <v>479</v>
      </c>
      <c r="N13" t="s">
        <v>480</v>
      </c>
    </row>
    <row r="14" spans="1:14" ht="15" customHeight="1" x14ac:dyDescent="0.2">
      <c r="A14">
        <v>1</v>
      </c>
      <c r="B14" s="471">
        <f>'Tabelle 2.3'!J11</f>
        <v>0.50330711126766081</v>
      </c>
      <c r="C14" s="472">
        <f>'Tabelle 3.3'!J11</f>
        <v>-1.2027430982943554</v>
      </c>
      <c r="D14" s="473">
        <f>IF(OR(AND(B14&gt;=-50,B14&lt;=50),ISNUMBER(B14)=FALSE),B14,"")</f>
        <v>0.50330711126766081</v>
      </c>
      <c r="E14" s="473">
        <f>IF(OR(AND(C14&gt;=-50,C14&lt;=50),ISNUMBER(C14)=FALSE),C14,"")</f>
        <v>-1.2027430982943554</v>
      </c>
      <c r="F14" t="str">
        <f>IF(ISNUMBER(B14)=FALSE,"",IF(B14&lt;-50,"&lt; -50",IF(B14&gt;50,"&gt; 50","")))</f>
        <v/>
      </c>
      <c r="G14" t="str">
        <f>IF(ISNUMBER(C14)=FALSE,"",IF(C14&lt;-50,"&lt; -50",IF(C14&gt;50,"&gt; 50","")))</f>
        <v/>
      </c>
      <c r="H14" s="473" t="str">
        <f>IF(B14&lt;-50,0.75,IF(B14&gt;50,-0.75,""))</f>
        <v/>
      </c>
      <c r="I14" s="473"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1">
        <f>'Tabelle 2.3'!J12</f>
        <v>14.634146341463415</v>
      </c>
      <c r="C15" s="472">
        <f>'Tabelle 3.3'!J12</f>
        <v>52.293577981651374</v>
      </c>
      <c r="D15" s="473">
        <f t="shared" ref="D15:E46" si="3">IF(OR(AND(B15&gt;=-50,B15&lt;=50),ISNUMBER(B15)=FALSE),B15,"")</f>
        <v>14.634146341463415</v>
      </c>
      <c r="E15" s="473" t="str">
        <f t="shared" si="3"/>
        <v/>
      </c>
      <c r="F15" t="str">
        <f t="shared" ref="F15:G46" si="4">IF(ISNUMBER(B15)=FALSE,"",IF(B15&lt;-50,"&lt; -50",IF(B15&gt;50,"&gt; 50","")))</f>
        <v/>
      </c>
      <c r="G15" t="str">
        <f t="shared" si="4"/>
        <v>&gt; 50</v>
      </c>
      <c r="H15" s="473" t="str">
        <f t="shared" ref="H15:I46" si="5">IF(B15&lt;-50,0.75,IF(B15&gt;50,-0.75,""))</f>
        <v/>
      </c>
      <c r="I15" s="473">
        <f t="shared" si="5"/>
        <v>-0.75</v>
      </c>
      <c r="J15" t="e">
        <f t="shared" ref="J15:J46" si="6">IF(OR(B15&lt;-50,B15&gt;50),N15,#N/A)</f>
        <v>#N/A</v>
      </c>
      <c r="K15" t="e">
        <f t="shared" ref="K15:K46" si="7">IF(B15&lt;-50,-45,IF(B15&gt;50,45,#N/A))</f>
        <v>#N/A</v>
      </c>
      <c r="L15">
        <f t="shared" ref="L15:L46" si="8">IF(OR(C15&lt;-50,C15&gt;50),N15,#N/A)</f>
        <v>15</v>
      </c>
      <c r="M15">
        <f t="shared" ref="M15:M46" si="9">IF(C15&lt;-50,-45,IF(C15&gt;50,45,#N/A))</f>
        <v>45</v>
      </c>
      <c r="N15">
        <v>15</v>
      </c>
    </row>
    <row r="16" spans="1:14" ht="15" customHeight="1" x14ac:dyDescent="0.2">
      <c r="A16">
        <v>3</v>
      </c>
      <c r="B16" s="471">
        <f>'Tabelle 2.3'!J13</f>
        <v>3.3295063145809416</v>
      </c>
      <c r="C16" s="472">
        <f>'Tabelle 3.3'!J13</f>
        <v>-19.047619047619047</v>
      </c>
      <c r="D16" s="473">
        <f t="shared" si="3"/>
        <v>3.3295063145809416</v>
      </c>
      <c r="E16" s="473">
        <f t="shared" si="3"/>
        <v>-19.047619047619047</v>
      </c>
      <c r="F16" t="str">
        <f t="shared" si="4"/>
        <v/>
      </c>
      <c r="G16" t="str">
        <f t="shared" si="4"/>
        <v/>
      </c>
      <c r="H16" s="473" t="str">
        <f t="shared" si="5"/>
        <v/>
      </c>
      <c r="I16" s="473" t="str">
        <f t="shared" si="5"/>
        <v/>
      </c>
      <c r="J16" t="e">
        <f t="shared" si="6"/>
        <v>#N/A</v>
      </c>
      <c r="K16" t="e">
        <f t="shared" si="7"/>
        <v>#N/A</v>
      </c>
      <c r="L16" t="e">
        <f t="shared" si="8"/>
        <v>#N/A</v>
      </c>
      <c r="M16" t="e">
        <f t="shared" si="9"/>
        <v>#N/A</v>
      </c>
      <c r="N16">
        <v>25</v>
      </c>
    </row>
    <row r="17" spans="1:14" ht="15" customHeight="1" x14ac:dyDescent="0.2">
      <c r="A17">
        <v>4</v>
      </c>
      <c r="B17" s="471">
        <f>'Tabelle 2.3'!J14</f>
        <v>-2.5699481865284972</v>
      </c>
      <c r="C17" s="472">
        <f>'Tabelle 3.3'!J14</f>
        <v>-3.9445628997867805</v>
      </c>
      <c r="D17" s="473">
        <f t="shared" si="3"/>
        <v>-2.5699481865284972</v>
      </c>
      <c r="E17" s="473">
        <f t="shared" si="3"/>
        <v>-3.9445628997867805</v>
      </c>
      <c r="F17" t="str">
        <f t="shared" si="4"/>
        <v/>
      </c>
      <c r="G17" t="str">
        <f t="shared" si="4"/>
        <v/>
      </c>
      <c r="H17" s="473" t="str">
        <f t="shared" si="5"/>
        <v/>
      </c>
      <c r="I17" s="473" t="str">
        <f t="shared" si="5"/>
        <v/>
      </c>
      <c r="J17" t="e">
        <f t="shared" si="6"/>
        <v>#N/A</v>
      </c>
      <c r="K17" t="e">
        <f t="shared" si="7"/>
        <v>#N/A</v>
      </c>
      <c r="L17" t="e">
        <f t="shared" si="8"/>
        <v>#N/A</v>
      </c>
      <c r="M17" t="e">
        <f t="shared" si="9"/>
        <v>#N/A</v>
      </c>
      <c r="N17">
        <v>36</v>
      </c>
    </row>
    <row r="18" spans="1:14" ht="15" customHeight="1" x14ac:dyDescent="0.2">
      <c r="A18">
        <v>5</v>
      </c>
      <c r="B18" s="471">
        <f>'Tabelle 2.3'!J15</f>
        <v>-5.1220964860035734</v>
      </c>
      <c r="C18" s="472">
        <f>'Tabelle 3.3'!J15</f>
        <v>-1.466275659824047</v>
      </c>
      <c r="D18" s="473">
        <f t="shared" si="3"/>
        <v>-5.1220964860035734</v>
      </c>
      <c r="E18" s="473">
        <f t="shared" si="3"/>
        <v>-1.466275659824047</v>
      </c>
      <c r="F18" t="str">
        <f t="shared" si="4"/>
        <v/>
      </c>
      <c r="G18" t="str">
        <f t="shared" si="4"/>
        <v/>
      </c>
      <c r="H18" s="473" t="str">
        <f t="shared" si="5"/>
        <v/>
      </c>
      <c r="I18" s="473" t="str">
        <f t="shared" si="5"/>
        <v/>
      </c>
      <c r="J18" t="e">
        <f t="shared" si="6"/>
        <v>#N/A</v>
      </c>
      <c r="K18" t="e">
        <f t="shared" si="7"/>
        <v>#N/A</v>
      </c>
      <c r="L18" t="e">
        <f t="shared" si="8"/>
        <v>#N/A</v>
      </c>
      <c r="M18" t="e">
        <f t="shared" si="9"/>
        <v>#N/A</v>
      </c>
      <c r="N18">
        <v>46</v>
      </c>
    </row>
    <row r="19" spans="1:14" ht="15" customHeight="1" x14ac:dyDescent="0.2">
      <c r="A19">
        <v>6</v>
      </c>
      <c r="B19" s="471">
        <f>'Tabelle 2.3'!J16</f>
        <v>-2.9116465863453813</v>
      </c>
      <c r="C19" s="472">
        <f>'Tabelle 3.3'!J16</f>
        <v>-14.354066985645932</v>
      </c>
      <c r="D19" s="473">
        <f t="shared" si="3"/>
        <v>-2.9116465863453813</v>
      </c>
      <c r="E19" s="473">
        <f t="shared" si="3"/>
        <v>-14.354066985645932</v>
      </c>
      <c r="F19" t="str">
        <f t="shared" si="4"/>
        <v/>
      </c>
      <c r="G19" t="str">
        <f t="shared" si="4"/>
        <v/>
      </c>
      <c r="H19" s="473" t="str">
        <f t="shared" si="5"/>
        <v/>
      </c>
      <c r="I19" s="473" t="str">
        <f t="shared" si="5"/>
        <v/>
      </c>
      <c r="J19" t="e">
        <f t="shared" si="6"/>
        <v>#N/A</v>
      </c>
      <c r="K19" t="e">
        <f t="shared" si="7"/>
        <v>#N/A</v>
      </c>
      <c r="L19" t="e">
        <f t="shared" si="8"/>
        <v>#N/A</v>
      </c>
      <c r="M19" t="e">
        <f t="shared" si="9"/>
        <v>#N/A</v>
      </c>
      <c r="N19">
        <v>56</v>
      </c>
    </row>
    <row r="20" spans="1:14" ht="15" customHeight="1" x14ac:dyDescent="0.2">
      <c r="A20">
        <v>7</v>
      </c>
      <c r="B20" s="471">
        <f>'Tabelle 2.3'!J17</f>
        <v>-1.5051173991571343</v>
      </c>
      <c r="C20" s="472">
        <f>'Tabelle 3.3'!J17</f>
        <v>6.3829787234042552</v>
      </c>
      <c r="D20" s="473">
        <f t="shared" si="3"/>
        <v>-1.5051173991571343</v>
      </c>
      <c r="E20" s="473">
        <f t="shared" si="3"/>
        <v>6.3829787234042552</v>
      </c>
      <c r="F20" t="str">
        <f t="shared" si="4"/>
        <v/>
      </c>
      <c r="G20" t="str">
        <f t="shared" si="4"/>
        <v/>
      </c>
      <c r="H20" s="473" t="str">
        <f t="shared" si="5"/>
        <v/>
      </c>
      <c r="I20" s="473" t="str">
        <f t="shared" si="5"/>
        <v/>
      </c>
      <c r="J20" t="e">
        <f t="shared" si="6"/>
        <v>#N/A</v>
      </c>
      <c r="K20" t="e">
        <f t="shared" si="7"/>
        <v>#N/A</v>
      </c>
      <c r="L20" t="e">
        <f t="shared" si="8"/>
        <v>#N/A</v>
      </c>
      <c r="M20" t="e">
        <f t="shared" si="9"/>
        <v>#N/A</v>
      </c>
      <c r="N20">
        <v>67</v>
      </c>
    </row>
    <row r="21" spans="1:14" ht="15" customHeight="1" x14ac:dyDescent="0.2">
      <c r="A21">
        <v>8</v>
      </c>
      <c r="B21" s="471">
        <f>'Tabelle 2.3'!J18</f>
        <v>-4.9459920409323477</v>
      </c>
      <c r="C21" s="472">
        <f>'Tabelle 3.3'!J18</f>
        <v>-4.2553191489361701</v>
      </c>
      <c r="D21" s="473">
        <f t="shared" si="3"/>
        <v>-4.9459920409323477</v>
      </c>
      <c r="E21" s="473">
        <f t="shared" si="3"/>
        <v>-4.2553191489361701</v>
      </c>
      <c r="F21" t="str">
        <f t="shared" si="4"/>
        <v/>
      </c>
      <c r="G21" t="str">
        <f t="shared" si="4"/>
        <v/>
      </c>
      <c r="H21" s="473" t="str">
        <f t="shared" si="5"/>
        <v/>
      </c>
      <c r="I21" s="473" t="str">
        <f t="shared" si="5"/>
        <v/>
      </c>
      <c r="J21" t="e">
        <f t="shared" si="6"/>
        <v>#N/A</v>
      </c>
      <c r="K21" t="e">
        <f t="shared" si="7"/>
        <v>#N/A</v>
      </c>
      <c r="L21" t="e">
        <f t="shared" si="8"/>
        <v>#N/A</v>
      </c>
      <c r="M21" t="e">
        <f t="shared" si="9"/>
        <v>#N/A</v>
      </c>
      <c r="N21">
        <v>77</v>
      </c>
    </row>
    <row r="22" spans="1:14" ht="15" customHeight="1" x14ac:dyDescent="0.2">
      <c r="A22">
        <v>9</v>
      </c>
      <c r="B22" s="471">
        <f>'Tabelle 2.3'!J19</f>
        <v>-1.9977802441731409</v>
      </c>
      <c r="C22" s="472">
        <f>'Tabelle 3.3'!J19</f>
        <v>-1.2008405884118882</v>
      </c>
      <c r="D22" s="473">
        <f t="shared" si="3"/>
        <v>-1.9977802441731409</v>
      </c>
      <c r="E22" s="473">
        <f t="shared" si="3"/>
        <v>-1.2008405884118882</v>
      </c>
      <c r="F22" t="str">
        <f t="shared" si="4"/>
        <v/>
      </c>
      <c r="G22" t="str">
        <f t="shared" si="4"/>
        <v/>
      </c>
      <c r="H22" s="473" t="str">
        <f t="shared" si="5"/>
        <v/>
      </c>
      <c r="I22" s="473" t="str">
        <f t="shared" si="5"/>
        <v/>
      </c>
      <c r="J22" t="e">
        <f t="shared" si="6"/>
        <v>#N/A</v>
      </c>
      <c r="K22" t="e">
        <f t="shared" si="7"/>
        <v>#N/A</v>
      </c>
      <c r="L22" t="e">
        <f t="shared" si="8"/>
        <v>#N/A</v>
      </c>
      <c r="M22" t="e">
        <f t="shared" si="9"/>
        <v>#N/A</v>
      </c>
      <c r="N22">
        <v>87</v>
      </c>
    </row>
    <row r="23" spans="1:14" ht="15" customHeight="1" x14ac:dyDescent="0.2">
      <c r="A23">
        <v>10</v>
      </c>
      <c r="B23" s="471">
        <f>'Tabelle 2.3'!J20</f>
        <v>2.6542523624235685</v>
      </c>
      <c r="C23" s="472">
        <f>'Tabelle 3.3'!J20</f>
        <v>-2.9947916666666665</v>
      </c>
      <c r="D23" s="473">
        <f t="shared" si="3"/>
        <v>2.6542523624235685</v>
      </c>
      <c r="E23" s="473">
        <f t="shared" si="3"/>
        <v>-2.9947916666666665</v>
      </c>
      <c r="F23" t="str">
        <f t="shared" si="4"/>
        <v/>
      </c>
      <c r="G23" t="str">
        <f t="shared" si="4"/>
        <v/>
      </c>
      <c r="H23" s="473" t="str">
        <f t="shared" si="5"/>
        <v/>
      </c>
      <c r="I23" s="473" t="str">
        <f t="shared" si="5"/>
        <v/>
      </c>
      <c r="J23" t="e">
        <f t="shared" si="6"/>
        <v>#N/A</v>
      </c>
      <c r="K23" t="e">
        <f t="shared" si="7"/>
        <v>#N/A</v>
      </c>
      <c r="L23" t="e">
        <f t="shared" si="8"/>
        <v>#N/A</v>
      </c>
      <c r="M23" t="e">
        <f t="shared" si="9"/>
        <v>#N/A</v>
      </c>
      <c r="N23">
        <v>98</v>
      </c>
    </row>
    <row r="24" spans="1:14" ht="15" customHeight="1" x14ac:dyDescent="0.2">
      <c r="A24">
        <v>11</v>
      </c>
      <c r="B24" s="471">
        <f>'Tabelle 2.3'!J21</f>
        <v>1.5789473684210527</v>
      </c>
      <c r="C24" s="472">
        <f>'Tabelle 3.3'!J21</f>
        <v>-1.836249729963275</v>
      </c>
      <c r="D24" s="473">
        <f t="shared" si="3"/>
        <v>1.5789473684210527</v>
      </c>
      <c r="E24" s="473">
        <f t="shared" si="3"/>
        <v>-1.836249729963275</v>
      </c>
      <c r="F24" t="str">
        <f t="shared" si="4"/>
        <v/>
      </c>
      <c r="G24" t="str">
        <f t="shared" si="4"/>
        <v/>
      </c>
      <c r="H24" s="473" t="str">
        <f t="shared" si="5"/>
        <v/>
      </c>
      <c r="I24" s="473" t="str">
        <f t="shared" si="5"/>
        <v/>
      </c>
      <c r="J24" t="e">
        <f t="shared" si="6"/>
        <v>#N/A</v>
      </c>
      <c r="K24" t="e">
        <f t="shared" si="7"/>
        <v>#N/A</v>
      </c>
      <c r="L24" t="e">
        <f t="shared" si="8"/>
        <v>#N/A</v>
      </c>
      <c r="M24" t="e">
        <f t="shared" si="9"/>
        <v>#N/A</v>
      </c>
      <c r="N24">
        <v>108</v>
      </c>
    </row>
    <row r="25" spans="1:14" ht="15" customHeight="1" x14ac:dyDescent="0.2">
      <c r="A25">
        <v>12</v>
      </c>
      <c r="B25" s="471">
        <f>'Tabelle 2.3'!J22</f>
        <v>-2.5504867648242016</v>
      </c>
      <c r="C25" s="472">
        <f>'Tabelle 3.3'!J22</f>
        <v>-2.3965141612200438</v>
      </c>
      <c r="D25" s="473">
        <f t="shared" si="3"/>
        <v>-2.5504867648242016</v>
      </c>
      <c r="E25" s="473">
        <f t="shared" si="3"/>
        <v>-2.3965141612200438</v>
      </c>
      <c r="F25" t="str">
        <f t="shared" si="4"/>
        <v/>
      </c>
      <c r="G25" t="str">
        <f t="shared" si="4"/>
        <v/>
      </c>
      <c r="H25" s="473" t="str">
        <f t="shared" si="5"/>
        <v/>
      </c>
      <c r="I25" s="473" t="str">
        <f t="shared" si="5"/>
        <v/>
      </c>
      <c r="J25" t="e">
        <f t="shared" si="6"/>
        <v>#N/A</v>
      </c>
      <c r="K25" t="e">
        <f t="shared" si="7"/>
        <v>#N/A</v>
      </c>
      <c r="L25" t="e">
        <f t="shared" si="8"/>
        <v>#N/A</v>
      </c>
      <c r="M25" t="e">
        <f t="shared" si="9"/>
        <v>#N/A</v>
      </c>
      <c r="N25">
        <v>118</v>
      </c>
    </row>
    <row r="26" spans="1:14" ht="15" customHeight="1" x14ac:dyDescent="0.2">
      <c r="A26">
        <v>13</v>
      </c>
      <c r="B26" s="471">
        <f>'Tabelle 2.3'!J23</f>
        <v>-6.3147668393782386</v>
      </c>
      <c r="C26" s="472">
        <f>'Tabelle 3.3'!J23</f>
        <v>0.47169811320754718</v>
      </c>
      <c r="D26" s="473">
        <f t="shared" si="3"/>
        <v>-6.3147668393782386</v>
      </c>
      <c r="E26" s="473">
        <f t="shared" si="3"/>
        <v>0.47169811320754718</v>
      </c>
      <c r="F26" t="str">
        <f t="shared" si="4"/>
        <v/>
      </c>
      <c r="G26" t="str">
        <f t="shared" si="4"/>
        <v/>
      </c>
      <c r="H26" s="473" t="str">
        <f t="shared" si="5"/>
        <v/>
      </c>
      <c r="I26" s="473" t="str">
        <f t="shared" si="5"/>
        <v/>
      </c>
      <c r="J26" t="e">
        <f t="shared" si="6"/>
        <v>#N/A</v>
      </c>
      <c r="K26" t="e">
        <f t="shared" si="7"/>
        <v>#N/A</v>
      </c>
      <c r="L26" t="e">
        <f t="shared" si="8"/>
        <v>#N/A</v>
      </c>
      <c r="M26" t="e">
        <f t="shared" si="9"/>
        <v>#N/A</v>
      </c>
      <c r="N26">
        <v>129</v>
      </c>
    </row>
    <row r="27" spans="1:14" ht="15" customHeight="1" x14ac:dyDescent="0.2">
      <c r="A27">
        <v>14</v>
      </c>
      <c r="B27" s="471">
        <f>'Tabelle 2.3'!J24</f>
        <v>1.7007060967276593</v>
      </c>
      <c r="C27" s="472">
        <f>'Tabelle 3.3'!J24</f>
        <v>-1.2848914488258751</v>
      </c>
      <c r="D27" s="473">
        <f t="shared" si="3"/>
        <v>1.7007060967276593</v>
      </c>
      <c r="E27" s="473">
        <f t="shared" si="3"/>
        <v>-1.2848914488258751</v>
      </c>
      <c r="F27" t="str">
        <f t="shared" si="4"/>
        <v/>
      </c>
      <c r="G27" t="str">
        <f t="shared" si="4"/>
        <v/>
      </c>
      <c r="H27" s="473" t="str">
        <f t="shared" si="5"/>
        <v/>
      </c>
      <c r="I27" s="473" t="str">
        <f t="shared" si="5"/>
        <v/>
      </c>
      <c r="J27" t="e">
        <f t="shared" si="6"/>
        <v>#N/A</v>
      </c>
      <c r="K27" t="e">
        <f t="shared" si="7"/>
        <v>#N/A</v>
      </c>
      <c r="L27" t="e">
        <f t="shared" si="8"/>
        <v>#N/A</v>
      </c>
      <c r="M27" t="e">
        <f t="shared" si="9"/>
        <v>#N/A</v>
      </c>
      <c r="N27">
        <v>139</v>
      </c>
    </row>
    <row r="28" spans="1:14" ht="15" customHeight="1" x14ac:dyDescent="0.2">
      <c r="A28">
        <v>15</v>
      </c>
      <c r="B28" s="471">
        <f>'Tabelle 2.3'!J25</f>
        <v>-1.9695488196675512</v>
      </c>
      <c r="C28" s="472">
        <f>'Tabelle 3.3'!J25</f>
        <v>-11.867874890382929</v>
      </c>
      <c r="D28" s="473">
        <f t="shared" si="3"/>
        <v>-1.9695488196675512</v>
      </c>
      <c r="E28" s="473">
        <f t="shared" si="3"/>
        <v>-11.867874890382929</v>
      </c>
      <c r="F28" t="str">
        <f t="shared" si="4"/>
        <v/>
      </c>
      <c r="G28" t="str">
        <f t="shared" si="4"/>
        <v/>
      </c>
      <c r="H28" s="473" t="str">
        <f t="shared" si="5"/>
        <v/>
      </c>
      <c r="I28" s="473" t="str">
        <f t="shared" si="5"/>
        <v/>
      </c>
      <c r="J28" t="e">
        <f t="shared" si="6"/>
        <v>#N/A</v>
      </c>
      <c r="K28" t="e">
        <f t="shared" si="7"/>
        <v>#N/A</v>
      </c>
      <c r="L28" t="e">
        <f t="shared" si="8"/>
        <v>#N/A</v>
      </c>
      <c r="M28" t="e">
        <f t="shared" si="9"/>
        <v>#N/A</v>
      </c>
      <c r="N28">
        <v>149</v>
      </c>
    </row>
    <row r="29" spans="1:14" ht="15" customHeight="1" x14ac:dyDescent="0.2">
      <c r="A29">
        <v>16</v>
      </c>
      <c r="B29" s="471">
        <f>'Tabelle 2.3'!J26</f>
        <v>-4.5860188398611799</v>
      </c>
      <c r="C29" s="472">
        <f>'Tabelle 3.3'!J26</f>
        <v>-8.5046066619418852</v>
      </c>
      <c r="D29" s="473">
        <f t="shared" si="3"/>
        <v>-4.5860188398611799</v>
      </c>
      <c r="E29" s="473">
        <f t="shared" si="3"/>
        <v>-8.5046066619418852</v>
      </c>
      <c r="F29" t="str">
        <f t="shared" si="4"/>
        <v/>
      </c>
      <c r="G29" t="str">
        <f t="shared" si="4"/>
        <v/>
      </c>
      <c r="H29" s="473" t="str">
        <f t="shared" si="5"/>
        <v/>
      </c>
      <c r="I29" s="473" t="str">
        <f t="shared" si="5"/>
        <v/>
      </c>
      <c r="J29" t="e">
        <f t="shared" si="6"/>
        <v>#N/A</v>
      </c>
      <c r="K29" t="e">
        <f t="shared" si="7"/>
        <v>#N/A</v>
      </c>
      <c r="L29" t="e">
        <f t="shared" si="8"/>
        <v>#N/A</v>
      </c>
      <c r="M29" t="e">
        <f t="shared" si="9"/>
        <v>#N/A</v>
      </c>
      <c r="N29">
        <v>160</v>
      </c>
    </row>
    <row r="30" spans="1:14" ht="15" customHeight="1" x14ac:dyDescent="0.2">
      <c r="A30">
        <v>17</v>
      </c>
      <c r="B30" s="471">
        <f>'Tabelle 2.3'!J27</f>
        <v>1.4079999999999999</v>
      </c>
      <c r="C30" s="472">
        <f>'Tabelle 3.3'!J27</f>
        <v>-27.712854757929883</v>
      </c>
      <c r="D30" s="473">
        <f t="shared" si="3"/>
        <v>1.4079999999999999</v>
      </c>
      <c r="E30" s="473">
        <f t="shared" si="3"/>
        <v>-27.712854757929883</v>
      </c>
      <c r="F30" t="str">
        <f t="shared" si="4"/>
        <v/>
      </c>
      <c r="G30" t="str">
        <f t="shared" si="4"/>
        <v/>
      </c>
      <c r="H30" s="473" t="str">
        <f t="shared" si="5"/>
        <v/>
      </c>
      <c r="I30" s="473" t="str">
        <f t="shared" si="5"/>
        <v/>
      </c>
      <c r="J30" t="e">
        <f t="shared" si="6"/>
        <v>#N/A</v>
      </c>
      <c r="K30" t="e">
        <f t="shared" si="7"/>
        <v>#N/A</v>
      </c>
      <c r="L30" t="e">
        <f t="shared" si="8"/>
        <v>#N/A</v>
      </c>
      <c r="M30" t="e">
        <f t="shared" si="9"/>
        <v>#N/A</v>
      </c>
      <c r="N30">
        <v>170</v>
      </c>
    </row>
    <row r="31" spans="1:14" ht="15" customHeight="1" x14ac:dyDescent="0.2">
      <c r="A31">
        <v>18</v>
      </c>
      <c r="B31" s="471">
        <f>'Tabelle 2.3'!J28</f>
        <v>3.447931241255247</v>
      </c>
      <c r="C31" s="472">
        <f>'Tabelle 3.3'!J28</f>
        <v>3.7037037037037037</v>
      </c>
      <c r="D31" s="473">
        <f t="shared" si="3"/>
        <v>3.447931241255247</v>
      </c>
      <c r="E31" s="473">
        <f t="shared" si="3"/>
        <v>3.7037037037037037</v>
      </c>
      <c r="F31" t="str">
        <f t="shared" si="4"/>
        <v/>
      </c>
      <c r="G31" t="str">
        <f t="shared" si="4"/>
        <v/>
      </c>
      <c r="H31" s="473" t="str">
        <f t="shared" si="5"/>
        <v/>
      </c>
      <c r="I31" s="473" t="str">
        <f t="shared" si="5"/>
        <v/>
      </c>
      <c r="J31" t="e">
        <f t="shared" si="6"/>
        <v>#N/A</v>
      </c>
      <c r="K31" t="e">
        <f t="shared" si="7"/>
        <v>#N/A</v>
      </c>
      <c r="L31" t="e">
        <f t="shared" si="8"/>
        <v>#N/A</v>
      </c>
      <c r="M31" t="e">
        <f t="shared" si="9"/>
        <v>#N/A</v>
      </c>
      <c r="N31">
        <v>180</v>
      </c>
    </row>
    <row r="32" spans="1:14" ht="15" customHeight="1" x14ac:dyDescent="0.2">
      <c r="A32">
        <v>19</v>
      </c>
      <c r="B32" s="471">
        <f>'Tabelle 2.3'!J29</f>
        <v>7.2686230248307</v>
      </c>
      <c r="C32" s="472">
        <f>'Tabelle 3.3'!J29</f>
        <v>3.6452665941240481</v>
      </c>
      <c r="D32" s="473">
        <f t="shared" si="3"/>
        <v>7.2686230248307</v>
      </c>
      <c r="E32" s="473">
        <f t="shared" si="3"/>
        <v>3.6452665941240481</v>
      </c>
      <c r="F32" t="str">
        <f t="shared" si="4"/>
        <v/>
      </c>
      <c r="G32" t="str">
        <f t="shared" si="4"/>
        <v/>
      </c>
      <c r="H32" s="473" t="str">
        <f t="shared" si="5"/>
        <v/>
      </c>
      <c r="I32" s="473" t="str">
        <f t="shared" si="5"/>
        <v/>
      </c>
      <c r="J32" t="e">
        <f t="shared" si="6"/>
        <v>#N/A</v>
      </c>
      <c r="K32" t="e">
        <f t="shared" si="7"/>
        <v>#N/A</v>
      </c>
      <c r="L32" t="e">
        <f t="shared" si="8"/>
        <v>#N/A</v>
      </c>
      <c r="M32" t="e">
        <f t="shared" si="9"/>
        <v>#N/A</v>
      </c>
      <c r="N32">
        <v>191</v>
      </c>
    </row>
    <row r="33" spans="1:14" ht="15" customHeight="1" x14ac:dyDescent="0.2">
      <c r="A33">
        <v>20</v>
      </c>
      <c r="B33" s="471">
        <f>'Tabelle 2.3'!J30</f>
        <v>1.9161832757609334</v>
      </c>
      <c r="C33" s="472">
        <f>'Tabelle 3.3'!J30</f>
        <v>2.8801843317972349</v>
      </c>
      <c r="D33" s="473">
        <f t="shared" si="3"/>
        <v>1.9161832757609334</v>
      </c>
      <c r="E33" s="473">
        <f t="shared" si="3"/>
        <v>2.8801843317972349</v>
      </c>
      <c r="F33" t="str">
        <f t="shared" si="4"/>
        <v/>
      </c>
      <c r="G33" t="str">
        <f t="shared" si="4"/>
        <v/>
      </c>
      <c r="H33" s="473" t="str">
        <f t="shared" si="5"/>
        <v/>
      </c>
      <c r="I33" s="473" t="str">
        <f t="shared" si="5"/>
        <v/>
      </c>
      <c r="J33" t="e">
        <f t="shared" si="6"/>
        <v>#N/A</v>
      </c>
      <c r="K33" t="e">
        <f t="shared" si="7"/>
        <v>#N/A</v>
      </c>
      <c r="L33" t="e">
        <f t="shared" si="8"/>
        <v>#N/A</v>
      </c>
      <c r="M33" t="e">
        <f t="shared" si="9"/>
        <v>#N/A</v>
      </c>
      <c r="N33">
        <v>201</v>
      </c>
    </row>
    <row r="34" spans="1:14" ht="15" customHeight="1" x14ac:dyDescent="0.2">
      <c r="A34">
        <v>21</v>
      </c>
      <c r="B34" s="471">
        <f>'Tabelle 2.3'!J31</f>
        <v>1.0659560293137909</v>
      </c>
      <c r="C34" s="472">
        <f>'Tabelle 3.3'!J31</f>
        <v>1.0033444816053512</v>
      </c>
      <c r="D34" s="473">
        <f t="shared" si="3"/>
        <v>1.0659560293137909</v>
      </c>
      <c r="E34" s="473">
        <f t="shared" si="3"/>
        <v>1.0033444816053512</v>
      </c>
      <c r="F34" t="str">
        <f t="shared" si="4"/>
        <v/>
      </c>
      <c r="G34" t="str">
        <f t="shared" si="4"/>
        <v/>
      </c>
      <c r="H34" s="473" t="str">
        <f t="shared" si="5"/>
        <v/>
      </c>
      <c r="I34" s="473" t="str">
        <f t="shared" si="5"/>
        <v/>
      </c>
      <c r="J34" t="e">
        <f t="shared" si="6"/>
        <v>#N/A</v>
      </c>
      <c r="K34" t="e">
        <f t="shared" si="7"/>
        <v>#N/A</v>
      </c>
      <c r="L34" t="e">
        <f t="shared" si="8"/>
        <v>#N/A</v>
      </c>
      <c r="M34" t="e">
        <f t="shared" si="9"/>
        <v>#N/A</v>
      </c>
      <c r="N34">
        <v>211</v>
      </c>
    </row>
    <row r="35" spans="1:14" ht="15" customHeight="1" x14ac:dyDescent="0.2">
      <c r="A35">
        <v>22</v>
      </c>
      <c r="B35" s="471">
        <f>'Tabelle 2.3'!J32</f>
        <v>2.5070852408981907</v>
      </c>
      <c r="C35" s="472">
        <f>'Tabelle 3.3'!J32</f>
        <v>2.3321956769055747</v>
      </c>
      <c r="D35" s="473">
        <f t="shared" si="3"/>
        <v>2.5070852408981907</v>
      </c>
      <c r="E35" s="473">
        <f t="shared" si="3"/>
        <v>2.3321956769055747</v>
      </c>
      <c r="F35" t="str">
        <f t="shared" si="4"/>
        <v/>
      </c>
      <c r="G35" t="str">
        <f t="shared" si="4"/>
        <v/>
      </c>
      <c r="H35" s="473" t="str">
        <f t="shared" si="5"/>
        <v/>
      </c>
      <c r="I35" s="473" t="str">
        <f t="shared" si="5"/>
        <v/>
      </c>
      <c r="J35" t="e">
        <f t="shared" si="6"/>
        <v>#N/A</v>
      </c>
      <c r="K35" t="e">
        <f t="shared" si="7"/>
        <v>#N/A</v>
      </c>
      <c r="L35" t="e">
        <f t="shared" si="8"/>
        <v>#N/A</v>
      </c>
      <c r="M35" t="e">
        <f t="shared" si="9"/>
        <v>#N/A</v>
      </c>
      <c r="N35">
        <v>222</v>
      </c>
    </row>
    <row r="36" spans="1:14" ht="15" customHeight="1" x14ac:dyDescent="0.2">
      <c r="A36">
        <v>23</v>
      </c>
      <c r="B36" s="471">
        <f>'Tabelle 2.3'!J33</f>
        <v>0</v>
      </c>
      <c r="C36" s="472">
        <f>'Tabelle 3.3'!J33</f>
        <v>0</v>
      </c>
      <c r="D36" s="473">
        <f t="shared" si="3"/>
        <v>0</v>
      </c>
      <c r="E36" s="473">
        <f t="shared" si="3"/>
        <v>0</v>
      </c>
      <c r="F36" t="str">
        <f t="shared" si="4"/>
        <v/>
      </c>
      <c r="G36" t="str">
        <f t="shared" si="4"/>
        <v/>
      </c>
      <c r="H36" s="473" t="str">
        <f t="shared" si="5"/>
        <v/>
      </c>
      <c r="I36" s="473" t="str">
        <f t="shared" si="5"/>
        <v/>
      </c>
      <c r="J36" t="e">
        <f t="shared" si="6"/>
        <v>#N/A</v>
      </c>
      <c r="K36" t="e">
        <f t="shared" si="7"/>
        <v>#N/A</v>
      </c>
      <c r="L36" t="e">
        <f t="shared" si="8"/>
        <v>#N/A</v>
      </c>
      <c r="M36" t="e">
        <f t="shared" si="9"/>
        <v>#N/A</v>
      </c>
      <c r="N36">
        <v>232</v>
      </c>
    </row>
    <row r="37" spans="1:14" ht="15" customHeight="1" x14ac:dyDescent="0.2">
      <c r="A37">
        <v>24</v>
      </c>
      <c r="B37" s="471"/>
      <c r="C37" s="472"/>
      <c r="D37" s="473">
        <f t="shared" si="3"/>
        <v>0</v>
      </c>
      <c r="E37" s="473">
        <f t="shared" si="3"/>
        <v>0</v>
      </c>
      <c r="F37"/>
      <c r="G37"/>
      <c r="H37" s="473"/>
      <c r="J37"/>
      <c r="K37"/>
      <c r="L37"/>
      <c r="M37"/>
      <c r="N37"/>
    </row>
    <row r="38" spans="1:14" ht="15" customHeight="1" x14ac:dyDescent="0.2">
      <c r="A38">
        <v>25</v>
      </c>
      <c r="B38" s="471">
        <f>'Tabelle 2.3'!J35</f>
        <v>14.634146341463415</v>
      </c>
      <c r="C38" s="472">
        <f>'Tabelle 3.3'!J35</f>
        <v>52.293577981651374</v>
      </c>
      <c r="D38" s="473">
        <f t="shared" si="3"/>
        <v>14.634146341463415</v>
      </c>
      <c r="E38" s="473" t="str">
        <f t="shared" si="3"/>
        <v/>
      </c>
      <c r="F38" t="str">
        <f t="shared" si="4"/>
        <v/>
      </c>
      <c r="G38" t="str">
        <f t="shared" si="4"/>
        <v>&gt; 50</v>
      </c>
      <c r="H38" s="473" t="str">
        <f t="shared" si="5"/>
        <v/>
      </c>
      <c r="I38" s="473">
        <f t="shared" si="5"/>
        <v>-0.75</v>
      </c>
      <c r="J38" t="e">
        <f t="shared" si="6"/>
        <v>#N/A</v>
      </c>
      <c r="K38" t="e">
        <f t="shared" si="7"/>
        <v>#N/A</v>
      </c>
      <c r="L38">
        <f t="shared" si="8"/>
        <v>242</v>
      </c>
      <c r="M38">
        <f t="shared" si="9"/>
        <v>45</v>
      </c>
      <c r="N38">
        <v>242</v>
      </c>
    </row>
    <row r="39" spans="1:14" ht="15" customHeight="1" x14ac:dyDescent="0.2">
      <c r="A39">
        <v>26</v>
      </c>
      <c r="B39" s="471">
        <f>'Tabelle 2.3'!J36</f>
        <v>-2.4413145539906105</v>
      </c>
      <c r="C39" s="472">
        <f>'Tabelle 3.3'!J36</f>
        <v>-4.4689119170984455</v>
      </c>
      <c r="D39" s="473">
        <f t="shared" si="3"/>
        <v>-2.4413145539906105</v>
      </c>
      <c r="E39" s="473">
        <f t="shared" si="3"/>
        <v>-4.4689119170984455</v>
      </c>
      <c r="F39" t="str">
        <f t="shared" si="4"/>
        <v/>
      </c>
      <c r="G39" t="str">
        <f t="shared" si="4"/>
        <v/>
      </c>
      <c r="H39" s="473" t="str">
        <f t="shared" si="5"/>
        <v/>
      </c>
      <c r="I39" s="473" t="str">
        <f t="shared" si="5"/>
        <v/>
      </c>
      <c r="J39" t="e">
        <f t="shared" si="6"/>
        <v>#N/A</v>
      </c>
      <c r="K39" t="e">
        <f t="shared" si="7"/>
        <v>#N/A</v>
      </c>
      <c r="L39" t="e">
        <f t="shared" si="8"/>
        <v>#N/A</v>
      </c>
      <c r="M39" t="e">
        <f t="shared" si="9"/>
        <v>#N/A</v>
      </c>
      <c r="N39">
        <v>253</v>
      </c>
    </row>
    <row r="40" spans="1:14" ht="15" customHeight="1" x14ac:dyDescent="0.2">
      <c r="A40">
        <v>27</v>
      </c>
      <c r="B40" s="471">
        <f>'Tabelle 2.3'!J37</f>
        <v>0.87737974840758681</v>
      </c>
      <c r="C40" s="472">
        <f>'Tabelle 3.3'!J37</f>
        <v>-1.2321708610260622</v>
      </c>
      <c r="D40" s="473">
        <f t="shared" si="3"/>
        <v>0.87737974840758681</v>
      </c>
      <c r="E40" s="473">
        <f t="shared" si="3"/>
        <v>-1.2321708610260622</v>
      </c>
      <c r="F40" t="str">
        <f t="shared" si="4"/>
        <v/>
      </c>
      <c r="G40" t="str">
        <f t="shared" si="4"/>
        <v/>
      </c>
      <c r="H40" s="473" t="str">
        <f t="shared" si="5"/>
        <v/>
      </c>
      <c r="I40" s="473" t="str">
        <f t="shared" si="5"/>
        <v/>
      </c>
      <c r="J40" t="e">
        <f t="shared" si="6"/>
        <v>#N/A</v>
      </c>
      <c r="K40" t="e">
        <f t="shared" si="7"/>
        <v>#N/A</v>
      </c>
      <c r="L40" t="e">
        <f t="shared" si="8"/>
        <v>#N/A</v>
      </c>
      <c r="M40" t="e">
        <f t="shared" si="9"/>
        <v>#N/A</v>
      </c>
      <c r="N40">
        <v>263</v>
      </c>
    </row>
    <row r="41" spans="1:14" ht="15" customHeight="1" x14ac:dyDescent="0.2">
      <c r="A41">
        <v>28</v>
      </c>
      <c r="B41" s="471" t="e">
        <f>'Tabelle 2.3'!#REF!</f>
        <v>#REF!</v>
      </c>
      <c r="C41" s="472" t="e">
        <f>'Tabelle 3.3'!#REF!</f>
        <v>#REF!</v>
      </c>
      <c r="D41" s="473" t="e">
        <f t="shared" si="3"/>
        <v>#REF!</v>
      </c>
      <c r="E41" s="473" t="e">
        <f t="shared" si="3"/>
        <v>#REF!</v>
      </c>
      <c r="F41" t="str">
        <f t="shared" si="4"/>
        <v/>
      </c>
      <c r="G41" t="str">
        <f t="shared" si="4"/>
        <v/>
      </c>
      <c r="H41" s="473" t="e">
        <f t="shared" si="5"/>
        <v>#REF!</v>
      </c>
      <c r="I41" s="473" t="e">
        <f t="shared" si="5"/>
        <v>#REF!</v>
      </c>
      <c r="J41" t="e">
        <f t="shared" si="6"/>
        <v>#REF!</v>
      </c>
      <c r="K41" t="e">
        <f t="shared" si="7"/>
        <v>#REF!</v>
      </c>
      <c r="L41" t="e">
        <f t="shared" si="8"/>
        <v>#REF!</v>
      </c>
      <c r="M41" t="e">
        <f t="shared" si="9"/>
        <v>#REF!</v>
      </c>
      <c r="N41">
        <v>273</v>
      </c>
    </row>
    <row r="42" spans="1:14" ht="15" customHeight="1" x14ac:dyDescent="0.2">
      <c r="A42">
        <v>29</v>
      </c>
      <c r="B42" s="471" t="e">
        <f>'Tabelle 2.3'!#REF!</f>
        <v>#REF!</v>
      </c>
      <c r="C42" s="472" t="e">
        <f>'Tabelle 3.3'!#REF!</f>
        <v>#REF!</v>
      </c>
      <c r="D42" s="473" t="e">
        <f t="shared" si="3"/>
        <v>#REF!</v>
      </c>
      <c r="E42" s="473" t="e">
        <f t="shared" si="3"/>
        <v>#REF!</v>
      </c>
      <c r="F42" t="str">
        <f t="shared" si="4"/>
        <v/>
      </c>
      <c r="G42" t="str">
        <f t="shared" si="4"/>
        <v/>
      </c>
      <c r="H42" s="473" t="e">
        <f t="shared" si="5"/>
        <v>#REF!</v>
      </c>
      <c r="I42" s="473" t="e">
        <f t="shared" si="5"/>
        <v>#REF!</v>
      </c>
      <c r="J42" t="e">
        <f t="shared" si="6"/>
        <v>#REF!</v>
      </c>
      <c r="K42" t="e">
        <f t="shared" si="7"/>
        <v>#REF!</v>
      </c>
      <c r="L42" t="e">
        <f t="shared" si="8"/>
        <v>#REF!</v>
      </c>
      <c r="M42" t="e">
        <f t="shared" si="9"/>
        <v>#REF!</v>
      </c>
      <c r="N42">
        <v>284</v>
      </c>
    </row>
    <row r="43" spans="1:14" ht="15" customHeight="1" x14ac:dyDescent="0.2">
      <c r="A43">
        <v>30</v>
      </c>
      <c r="B43" s="471" t="e">
        <f>'Tabelle 2.3'!#REF!</f>
        <v>#REF!</v>
      </c>
      <c r="C43" s="472" t="e">
        <f>'Tabelle 3.3'!#REF!</f>
        <v>#REF!</v>
      </c>
      <c r="D43" s="473" t="e">
        <f t="shared" si="3"/>
        <v>#REF!</v>
      </c>
      <c r="E43" s="473" t="e">
        <f t="shared" si="3"/>
        <v>#REF!</v>
      </c>
      <c r="F43" t="str">
        <f t="shared" si="4"/>
        <v/>
      </c>
      <c r="G43" t="str">
        <f t="shared" si="4"/>
        <v/>
      </c>
      <c r="H43" s="473" t="e">
        <f t="shared" si="5"/>
        <v>#REF!</v>
      </c>
      <c r="I43" s="473" t="e">
        <f t="shared" si="5"/>
        <v>#REF!</v>
      </c>
      <c r="J43" t="e">
        <f t="shared" si="6"/>
        <v>#REF!</v>
      </c>
      <c r="K43" t="e">
        <f t="shared" si="7"/>
        <v>#REF!</v>
      </c>
      <c r="L43" t="e">
        <f t="shared" si="8"/>
        <v>#REF!</v>
      </c>
      <c r="M43" t="e">
        <f t="shared" si="9"/>
        <v>#REF!</v>
      </c>
      <c r="N43">
        <v>294</v>
      </c>
    </row>
    <row r="44" spans="1:14" ht="15" customHeight="1" x14ac:dyDescent="0.2">
      <c r="A44">
        <v>31</v>
      </c>
      <c r="B44" s="471" t="e">
        <f>'Tabelle 2.3'!#REF!</f>
        <v>#REF!</v>
      </c>
      <c r="C44" s="472" t="e">
        <f>'Tabelle 3.3'!#REF!</f>
        <v>#REF!</v>
      </c>
      <c r="D44" s="473" t="e">
        <f t="shared" si="3"/>
        <v>#REF!</v>
      </c>
      <c r="E44" s="473" t="e">
        <f t="shared" si="3"/>
        <v>#REF!</v>
      </c>
      <c r="F44" t="str">
        <f t="shared" si="4"/>
        <v/>
      </c>
      <c r="G44" t="str">
        <f t="shared" si="4"/>
        <v/>
      </c>
      <c r="H44" s="473" t="e">
        <f t="shared" si="5"/>
        <v>#REF!</v>
      </c>
      <c r="I44" s="473" t="e">
        <f t="shared" si="5"/>
        <v>#REF!</v>
      </c>
      <c r="J44" t="e">
        <f t="shared" si="6"/>
        <v>#REF!</v>
      </c>
      <c r="K44" t="e">
        <f t="shared" si="7"/>
        <v>#REF!</v>
      </c>
      <c r="L44" t="e">
        <f t="shared" si="8"/>
        <v>#REF!</v>
      </c>
      <c r="M44" t="e">
        <f t="shared" si="9"/>
        <v>#REF!</v>
      </c>
      <c r="N44">
        <v>304</v>
      </c>
    </row>
    <row r="45" spans="1:14" ht="15" customHeight="1" x14ac:dyDescent="0.2">
      <c r="A45">
        <v>32</v>
      </c>
      <c r="B45" s="471" t="e">
        <f>'Tabelle 2.3'!#REF!</f>
        <v>#REF!</v>
      </c>
      <c r="C45" s="472" t="e">
        <f>'Tabelle 3.3'!#REF!</f>
        <v>#REF!</v>
      </c>
      <c r="D45" s="473" t="e">
        <f t="shared" si="3"/>
        <v>#REF!</v>
      </c>
      <c r="E45" s="473" t="e">
        <f t="shared" si="3"/>
        <v>#REF!</v>
      </c>
      <c r="F45" t="str">
        <f t="shared" si="4"/>
        <v/>
      </c>
      <c r="G45" t="str">
        <f t="shared" si="4"/>
        <v/>
      </c>
      <c r="H45" s="473" t="e">
        <f t="shared" si="5"/>
        <v>#REF!</v>
      </c>
      <c r="I45" s="473" t="e">
        <f t="shared" si="5"/>
        <v>#REF!</v>
      </c>
      <c r="J45" t="e">
        <f t="shared" si="6"/>
        <v>#REF!</v>
      </c>
      <c r="K45" t="e">
        <f t="shared" si="7"/>
        <v>#REF!</v>
      </c>
      <c r="L45" t="e">
        <f t="shared" si="8"/>
        <v>#REF!</v>
      </c>
      <c r="M45" t="e">
        <f t="shared" si="9"/>
        <v>#REF!</v>
      </c>
      <c r="N45">
        <v>315</v>
      </c>
    </row>
    <row r="46" spans="1:14" ht="15" customHeight="1" x14ac:dyDescent="0.2">
      <c r="A46">
        <v>33</v>
      </c>
      <c r="B46" s="471">
        <f>'Tabelle 2.3'!J37</f>
        <v>0.87737974840758681</v>
      </c>
      <c r="C46" s="472">
        <f>'Tabelle 3.3'!J37</f>
        <v>-1.2321708610260622</v>
      </c>
      <c r="D46" s="473">
        <f t="shared" si="3"/>
        <v>0.87737974840758681</v>
      </c>
      <c r="E46" s="473">
        <f t="shared" si="3"/>
        <v>-1.2321708610260622</v>
      </c>
      <c r="F46" t="str">
        <f t="shared" si="4"/>
        <v/>
      </c>
      <c r="G46" t="str">
        <f t="shared" si="4"/>
        <v/>
      </c>
      <c r="H46" s="473" t="str">
        <f t="shared" si="5"/>
        <v/>
      </c>
      <c r="I46" s="473"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5"/>
      <c r="E48"/>
      <c r="F48"/>
      <c r="G48"/>
      <c r="I48"/>
      <c r="J48"/>
      <c r="K48"/>
      <c r="L48"/>
      <c r="M48"/>
      <c r="N48"/>
    </row>
    <row r="49" spans="1:14" ht="15" customHeight="1" x14ac:dyDescent="0.2">
      <c r="A49" s="414" t="s">
        <v>486</v>
      </c>
      <c r="E49"/>
      <c r="F49"/>
      <c r="G49"/>
      <c r="I49"/>
      <c r="J49"/>
      <c r="K49"/>
      <c r="L49"/>
      <c r="M49"/>
      <c r="N49"/>
    </row>
    <row r="50" spans="1:14" ht="15" customHeight="1" x14ac:dyDescent="0.2">
      <c r="A50" s="476" t="s">
        <v>487</v>
      </c>
      <c r="B50" s="469" t="s">
        <v>96</v>
      </c>
      <c r="C50" s="469"/>
      <c r="D50" s="469"/>
      <c r="E50" s="477" t="s">
        <v>488</v>
      </c>
      <c r="F50" s="477"/>
      <c r="G50" s="477"/>
      <c r="H50" s="478" t="s">
        <v>489</v>
      </c>
      <c r="I50" s="477" t="s">
        <v>490</v>
      </c>
      <c r="J50" s="477"/>
      <c r="K50" s="477"/>
      <c r="L50" s="387" t="s">
        <v>491</v>
      </c>
      <c r="M50"/>
      <c r="N50"/>
    </row>
    <row r="51" spans="1:14" ht="39.950000000000003" customHeight="1" x14ac:dyDescent="0.2">
      <c r="A51" s="476"/>
      <c r="B51" s="479">
        <v>76479</v>
      </c>
      <c r="C51" s="479">
        <v>75566</v>
      </c>
      <c r="D51" s="479">
        <v>35950</v>
      </c>
      <c r="E51" s="479" t="s">
        <v>474</v>
      </c>
      <c r="F51" s="479" t="s">
        <v>114</v>
      </c>
      <c r="G51" s="479" t="s">
        <v>115</v>
      </c>
      <c r="H51" s="478"/>
      <c r="I51" s="479" t="s">
        <v>474</v>
      </c>
      <c r="J51" s="479" t="s">
        <v>114</v>
      </c>
      <c r="K51" s="479" t="s">
        <v>115</v>
      </c>
      <c r="L51" s="479" t="s">
        <v>492</v>
      </c>
      <c r="M51" s="479"/>
      <c r="N51" s="479"/>
    </row>
    <row r="52" spans="1:14" ht="15" customHeight="1" x14ac:dyDescent="0.2">
      <c r="A52" s="480" t="s">
        <v>493</v>
      </c>
      <c r="B52" s="481">
        <v>114810</v>
      </c>
      <c r="C52" s="481">
        <v>16531</v>
      </c>
      <c r="D52" s="481">
        <v>10694</v>
      </c>
      <c r="E52" s="473">
        <f>IF($A$52=37802,IF(COUNTBLANK(B$52:B$71)&gt;0,#N/A,B52/B$52*100),IF(COUNTBLANK(B$52:B$76)&gt;0,#N/A,B52/B$52*100))</f>
        <v>100</v>
      </c>
      <c r="F52" s="473">
        <f>IF($A$52=37802,IF(COUNTBLANK(C$52:C$71)&gt;0,#N/A,C52/C$52*100),IF(COUNTBLANK(C$52:C$76)&gt;0,#N/A,C52/C$52*100))</f>
        <v>100</v>
      </c>
      <c r="G52" s="473">
        <f>IF($A$52=37802,IF(COUNTBLANK(D$52:D$71)&gt;0,#N/A,D52/D$52*100),IF(COUNTBLANK(D$52:D$76)&gt;0,#N/A,D52/D$52*100))</f>
        <v>100</v>
      </c>
      <c r="H52" s="482" t="str">
        <f>IF(ISERROR(L52)=TRUE,IF(MONTH(A52)=MONTH(MAX(A$52:A$76)),A52,""),"")</f>
        <v/>
      </c>
      <c r="I52" s="473" t="str">
        <f>IF($H52&lt;&gt;"",E52,"")</f>
        <v/>
      </c>
      <c r="J52" s="473" t="str">
        <f>IF($H52&lt;&gt;"",F52,"")</f>
        <v/>
      </c>
      <c r="K52" s="473" t="str">
        <f t="shared" ref="J52:K67" si="10">IF($H52&lt;&gt;"",G52,"")</f>
        <v/>
      </c>
      <c r="L52" s="473" t="e">
        <f>IF(A$52=37802,IF(AND(COUNTBLANK(B$52:B$71)&lt;&gt;0,COUNTBLANK(C$52:C$71)&lt;&gt;0,COUNTBLANK(D$52:D$71)&lt;&gt;0),135,#N/A),IF(AND(COUNTBLANK(B$52:B$76)&lt;&gt;0,COUNTBLANK(C$52:C$76)&lt;&gt;0,COUNTBLANK(D$52:D$76)&lt;&gt;0),135,#N/A))</f>
        <v>#N/A</v>
      </c>
    </row>
    <row r="53" spans="1:14" ht="15" customHeight="1" x14ac:dyDescent="0.2">
      <c r="A53" s="480">
        <v>43709</v>
      </c>
      <c r="B53" s="481">
        <v>116680</v>
      </c>
      <c r="C53" s="481">
        <v>16358</v>
      </c>
      <c r="D53" s="481">
        <v>11305</v>
      </c>
      <c r="E53" s="473">
        <f t="shared" ref="E53:G71" si="11">IF($A$52=37802,IF(COUNTBLANK(B$52:B$71)&gt;0,#N/A,B53/B$52*100),IF(COUNTBLANK(B$52:B$76)&gt;0,#N/A,B53/B$52*100))</f>
        <v>101.62877798101211</v>
      </c>
      <c r="F53" s="473">
        <f t="shared" si="11"/>
        <v>98.953481338092061</v>
      </c>
      <c r="G53" s="473">
        <f t="shared" si="11"/>
        <v>105.71348419674584</v>
      </c>
      <c r="H53" s="482">
        <f>IF(ISERROR(L53)=TRUE,IF(MONTH(A53)=MONTH(MAX(A$52:A$76)),A53,""),"")</f>
        <v>43709</v>
      </c>
      <c r="I53" s="473">
        <f t="shared" ref="I53:K76" si="12">IF($H53&lt;&gt;"",E53,"")</f>
        <v>101.62877798101211</v>
      </c>
      <c r="J53" s="473">
        <f t="shared" si="10"/>
        <v>98.953481338092061</v>
      </c>
      <c r="K53" s="473">
        <f t="shared" si="10"/>
        <v>105.71348419674584</v>
      </c>
      <c r="L53" s="473" t="e">
        <f t="shared" ref="L53:L76" si="13">IF(A$52=37802,IF(AND(COUNTBLANK(B$52:B$71)&lt;&gt;0,COUNTBLANK(C$52:C$71)&lt;&gt;0,COUNTBLANK(D$52:D$71)&lt;&gt;0),135,#N/A),IF(AND(COUNTBLANK(B$52:B$76)&lt;&gt;0,COUNTBLANK(C$52:C$76)&lt;&gt;0,COUNTBLANK(D$52:D$76)&lt;&gt;0),135,#N/A))</f>
        <v>#N/A</v>
      </c>
    </row>
    <row r="54" spans="1:14" ht="15" customHeight="1" x14ac:dyDescent="0.2">
      <c r="A54" s="483" t="s">
        <v>494</v>
      </c>
      <c r="B54" s="481">
        <v>117244</v>
      </c>
      <c r="C54" s="481">
        <v>16826</v>
      </c>
      <c r="D54" s="481">
        <v>11440</v>
      </c>
      <c r="E54" s="473">
        <f t="shared" si="11"/>
        <v>102.12002438811952</v>
      </c>
      <c r="F54" s="473">
        <f t="shared" si="11"/>
        <v>101.78452604198174</v>
      </c>
      <c r="G54" s="473">
        <f t="shared" si="11"/>
        <v>106.97587432204976</v>
      </c>
      <c r="H54" s="482" t="str">
        <f>IF(ISERROR(L54)=TRUE,IF(MONTH(A54)=MONTH(MAX(A$52:A$76)),A54,""),"")</f>
        <v/>
      </c>
      <c r="I54" s="473" t="str">
        <f t="shared" si="12"/>
        <v/>
      </c>
      <c r="J54" s="473" t="str">
        <f t="shared" si="10"/>
        <v/>
      </c>
      <c r="K54" s="473" t="str">
        <f t="shared" si="10"/>
        <v/>
      </c>
      <c r="L54" s="473" t="e">
        <f t="shared" si="13"/>
        <v>#N/A</v>
      </c>
    </row>
    <row r="55" spans="1:14" ht="15" customHeight="1" x14ac:dyDescent="0.2">
      <c r="A55" s="483" t="s">
        <v>495</v>
      </c>
      <c r="B55" s="481">
        <v>116386</v>
      </c>
      <c r="C55" s="481">
        <v>16035</v>
      </c>
      <c r="D55" s="481">
        <v>10987</v>
      </c>
      <c r="E55" s="473">
        <f t="shared" si="11"/>
        <v>101.37270272624338</v>
      </c>
      <c r="F55" s="473">
        <f t="shared" si="11"/>
        <v>96.999576553142589</v>
      </c>
      <c r="G55" s="473">
        <f t="shared" si="11"/>
        <v>102.73985412380775</v>
      </c>
      <c r="H55" s="482" t="str">
        <f>IF(ISERROR(L55)=TRUE,IF(MONTH(A55)=MONTH(MAX(A$52:A$76)),A55,""),"")</f>
        <v/>
      </c>
      <c r="I55" s="473" t="str">
        <f t="shared" si="12"/>
        <v/>
      </c>
      <c r="J55" s="473" t="str">
        <f t="shared" si="10"/>
        <v/>
      </c>
      <c r="K55" s="473" t="str">
        <f t="shared" si="10"/>
        <v/>
      </c>
      <c r="L55" s="473" t="e">
        <f t="shared" si="13"/>
        <v>#N/A</v>
      </c>
    </row>
    <row r="56" spans="1:14" ht="15" customHeight="1" x14ac:dyDescent="0.2">
      <c r="A56" s="483" t="s">
        <v>496</v>
      </c>
      <c r="B56" s="481">
        <v>116057</v>
      </c>
      <c r="C56" s="481">
        <v>15499</v>
      </c>
      <c r="D56" s="481">
        <v>10491</v>
      </c>
      <c r="E56" s="473">
        <f t="shared" si="11"/>
        <v>101.08614232209739</v>
      </c>
      <c r="F56" s="473">
        <f t="shared" si="11"/>
        <v>93.757183473474086</v>
      </c>
      <c r="G56" s="473">
        <f t="shared" si="11"/>
        <v>98.101739293061527</v>
      </c>
      <c r="H56" s="482" t="str">
        <f t="shared" ref="H56:H71" si="14">IF(ISERROR(L56)=TRUE,IF(MONTH(A56)=MONTH(MAX(A$52:A$76)),A56,""),"")</f>
        <v/>
      </c>
      <c r="I56" s="473" t="str">
        <f t="shared" si="12"/>
        <v/>
      </c>
      <c r="J56" s="473" t="str">
        <f t="shared" si="10"/>
        <v/>
      </c>
      <c r="K56" s="473" t="str">
        <f t="shared" si="10"/>
        <v/>
      </c>
      <c r="L56" s="473" t="e">
        <f t="shared" si="13"/>
        <v>#N/A</v>
      </c>
    </row>
    <row r="57" spans="1:14" ht="15" customHeight="1" x14ac:dyDescent="0.2">
      <c r="A57" s="483">
        <v>44075</v>
      </c>
      <c r="B57" s="481">
        <v>118154</v>
      </c>
      <c r="C57" s="481">
        <v>15058</v>
      </c>
      <c r="D57" s="481">
        <v>10711</v>
      </c>
      <c r="E57" s="473">
        <f t="shared" si="11"/>
        <v>102.91263827192753</v>
      </c>
      <c r="F57" s="473">
        <f t="shared" si="11"/>
        <v>91.089468271731903</v>
      </c>
      <c r="G57" s="473">
        <f t="shared" si="11"/>
        <v>100.15896764540864</v>
      </c>
      <c r="H57" s="482">
        <f t="shared" si="14"/>
        <v>44075</v>
      </c>
      <c r="I57" s="473">
        <f t="shared" si="12"/>
        <v>102.91263827192753</v>
      </c>
      <c r="J57" s="473">
        <f t="shared" si="10"/>
        <v>91.089468271731903</v>
      </c>
      <c r="K57" s="473">
        <f t="shared" si="10"/>
        <v>100.15896764540864</v>
      </c>
      <c r="L57" s="473" t="e">
        <f t="shared" si="13"/>
        <v>#N/A</v>
      </c>
    </row>
    <row r="58" spans="1:14" ht="15" customHeight="1" x14ac:dyDescent="0.2">
      <c r="A58" s="483" t="s">
        <v>497</v>
      </c>
      <c r="B58" s="481">
        <v>118282</v>
      </c>
      <c r="C58" s="481">
        <v>14683</v>
      </c>
      <c r="D58" s="481">
        <v>10613</v>
      </c>
      <c r="E58" s="473">
        <f t="shared" si="11"/>
        <v>103.02412681822142</v>
      </c>
      <c r="F58" s="473">
        <f t="shared" si="11"/>
        <v>88.821002964127999</v>
      </c>
      <c r="G58" s="473">
        <f t="shared" si="11"/>
        <v>99.242565924817654</v>
      </c>
      <c r="H58" s="482" t="str">
        <f t="shared" si="14"/>
        <v/>
      </c>
      <c r="I58" s="473" t="str">
        <f t="shared" si="12"/>
        <v/>
      </c>
      <c r="J58" s="473" t="str">
        <f t="shared" si="10"/>
        <v/>
      </c>
      <c r="K58" s="473" t="str">
        <f t="shared" si="10"/>
        <v/>
      </c>
      <c r="L58" s="473" t="e">
        <f t="shared" si="13"/>
        <v>#N/A</v>
      </c>
    </row>
    <row r="59" spans="1:14" ht="15" customHeight="1" x14ac:dyDescent="0.2">
      <c r="A59" s="483" t="s">
        <v>498</v>
      </c>
      <c r="B59" s="481">
        <v>118056</v>
      </c>
      <c r="C59" s="481">
        <v>14113</v>
      </c>
      <c r="D59" s="481">
        <v>10459</v>
      </c>
      <c r="E59" s="473">
        <f t="shared" si="11"/>
        <v>102.82727985367129</v>
      </c>
      <c r="F59" s="473">
        <f t="shared" si="11"/>
        <v>85.372935696570082</v>
      </c>
      <c r="G59" s="473">
        <f t="shared" si="11"/>
        <v>97.802506078174673</v>
      </c>
      <c r="H59" s="482" t="str">
        <f t="shared" si="14"/>
        <v/>
      </c>
      <c r="I59" s="473" t="str">
        <f t="shared" si="12"/>
        <v/>
      </c>
      <c r="J59" s="473" t="str">
        <f t="shared" si="10"/>
        <v/>
      </c>
      <c r="K59" s="473" t="str">
        <f t="shared" si="10"/>
        <v/>
      </c>
      <c r="L59" s="473" t="e">
        <f t="shared" si="13"/>
        <v>#N/A</v>
      </c>
    </row>
    <row r="60" spans="1:14" ht="15" customHeight="1" x14ac:dyDescent="0.2">
      <c r="A60" s="483" t="s">
        <v>499</v>
      </c>
      <c r="B60" s="481">
        <v>118766</v>
      </c>
      <c r="C60" s="481">
        <v>14480</v>
      </c>
      <c r="D60" s="481">
        <v>10806</v>
      </c>
      <c r="E60" s="473">
        <f t="shared" si="11"/>
        <v>103.44569288389513</v>
      </c>
      <c r="F60" s="473">
        <f t="shared" si="11"/>
        <v>87.593007077611759</v>
      </c>
      <c r="G60" s="473">
        <f t="shared" si="11"/>
        <v>101.047316252104</v>
      </c>
      <c r="H60" s="482" t="str">
        <f t="shared" si="14"/>
        <v/>
      </c>
      <c r="I60" s="473" t="str">
        <f t="shared" si="12"/>
        <v/>
      </c>
      <c r="J60" s="473" t="str">
        <f t="shared" si="10"/>
        <v/>
      </c>
      <c r="K60" s="473" t="str">
        <f t="shared" si="10"/>
        <v/>
      </c>
      <c r="L60" s="473" t="e">
        <f t="shared" si="13"/>
        <v>#N/A</v>
      </c>
    </row>
    <row r="61" spans="1:14" ht="15" customHeight="1" x14ac:dyDescent="0.2">
      <c r="A61" s="483">
        <v>44440</v>
      </c>
      <c r="B61" s="481">
        <v>119913</v>
      </c>
      <c r="C61" s="481">
        <v>14148</v>
      </c>
      <c r="D61" s="481">
        <v>11068</v>
      </c>
      <c r="E61" s="473">
        <f t="shared" si="11"/>
        <v>104.44473477920042</v>
      </c>
      <c r="F61" s="473">
        <f t="shared" si="11"/>
        <v>85.584659125279785</v>
      </c>
      <c r="G61" s="473">
        <f t="shared" si="11"/>
        <v>103.49728819899009</v>
      </c>
      <c r="H61" s="482">
        <f t="shared" si="14"/>
        <v>44440</v>
      </c>
      <c r="I61" s="473">
        <f t="shared" si="12"/>
        <v>104.44473477920042</v>
      </c>
      <c r="J61" s="473">
        <f t="shared" si="10"/>
        <v>85.584659125279785</v>
      </c>
      <c r="K61" s="473">
        <f t="shared" si="10"/>
        <v>103.49728819899009</v>
      </c>
      <c r="L61" s="473" t="e">
        <f t="shared" si="13"/>
        <v>#N/A</v>
      </c>
    </row>
    <row r="62" spans="1:14" ht="15" customHeight="1" x14ac:dyDescent="0.2">
      <c r="A62" s="483" t="s">
        <v>500</v>
      </c>
      <c r="B62" s="481">
        <v>120977</v>
      </c>
      <c r="C62" s="481">
        <v>14538</v>
      </c>
      <c r="D62" s="481">
        <v>11175</v>
      </c>
      <c r="E62" s="473">
        <f t="shared" si="11"/>
        <v>105.37148332026827</v>
      </c>
      <c r="F62" s="473">
        <f t="shared" si="11"/>
        <v>87.943863045187825</v>
      </c>
      <c r="G62" s="473">
        <f t="shared" si="11"/>
        <v>104.49784926126799</v>
      </c>
      <c r="H62" s="482" t="str">
        <f t="shared" si="14"/>
        <v/>
      </c>
      <c r="I62" s="473" t="str">
        <f t="shared" si="12"/>
        <v/>
      </c>
      <c r="J62" s="473" t="str">
        <f t="shared" si="10"/>
        <v/>
      </c>
      <c r="K62" s="473" t="str">
        <f t="shared" si="10"/>
        <v/>
      </c>
      <c r="L62" s="473" t="e">
        <f t="shared" si="13"/>
        <v>#N/A</v>
      </c>
    </row>
    <row r="63" spans="1:14" ht="15" customHeight="1" x14ac:dyDescent="0.2">
      <c r="A63" s="483" t="s">
        <v>501</v>
      </c>
      <c r="B63" s="481">
        <v>120328</v>
      </c>
      <c r="C63" s="481">
        <v>14151</v>
      </c>
      <c r="D63" s="481">
        <v>11038</v>
      </c>
      <c r="E63" s="473">
        <f t="shared" si="11"/>
        <v>104.8062015503876</v>
      </c>
      <c r="F63" s="473">
        <f t="shared" si="11"/>
        <v>85.602806847740609</v>
      </c>
      <c r="G63" s="473">
        <f t="shared" si="11"/>
        <v>103.21675706003366</v>
      </c>
      <c r="H63" s="482" t="str">
        <f t="shared" si="14"/>
        <v/>
      </c>
      <c r="I63" s="473" t="str">
        <f t="shared" si="12"/>
        <v/>
      </c>
      <c r="J63" s="473" t="str">
        <f t="shared" si="10"/>
        <v/>
      </c>
      <c r="K63" s="473" t="str">
        <f t="shared" si="10"/>
        <v/>
      </c>
      <c r="L63" s="473" t="e">
        <f t="shared" si="13"/>
        <v>#N/A</v>
      </c>
    </row>
    <row r="64" spans="1:14" ht="15" customHeight="1" x14ac:dyDescent="0.2">
      <c r="A64" s="483" t="s">
        <v>502</v>
      </c>
      <c r="B64" s="481">
        <v>121103</v>
      </c>
      <c r="C64" s="481">
        <v>14538</v>
      </c>
      <c r="D64" s="481">
        <v>11191</v>
      </c>
      <c r="E64" s="473">
        <f t="shared" si="11"/>
        <v>105.48122985802631</v>
      </c>
      <c r="F64" s="473">
        <f t="shared" si="11"/>
        <v>87.943863045187825</v>
      </c>
      <c r="G64" s="473">
        <f t="shared" si="11"/>
        <v>104.64746586871144</v>
      </c>
      <c r="H64" s="482" t="str">
        <f t="shared" si="14"/>
        <v/>
      </c>
      <c r="I64" s="473" t="str">
        <f t="shared" si="12"/>
        <v/>
      </c>
      <c r="J64" s="473" t="str">
        <f t="shared" si="10"/>
        <v/>
      </c>
      <c r="K64" s="473" t="str">
        <f t="shared" si="10"/>
        <v/>
      </c>
      <c r="L64" s="473" t="e">
        <f t="shared" si="13"/>
        <v>#N/A</v>
      </c>
    </row>
    <row r="65" spans="1:12" ht="15" customHeight="1" x14ac:dyDescent="0.2">
      <c r="A65" s="483">
        <v>44805</v>
      </c>
      <c r="B65" s="481">
        <v>123180</v>
      </c>
      <c r="C65" s="481">
        <v>14287</v>
      </c>
      <c r="D65" s="481">
        <v>11404</v>
      </c>
      <c r="E65" s="473">
        <f t="shared" si="11"/>
        <v>107.29030572249805</v>
      </c>
      <c r="F65" s="473">
        <f t="shared" si="11"/>
        <v>86.425503599298295</v>
      </c>
      <c r="G65" s="473">
        <f t="shared" si="11"/>
        <v>106.63923695530204</v>
      </c>
      <c r="H65" s="482">
        <f t="shared" si="14"/>
        <v>44805</v>
      </c>
      <c r="I65" s="473">
        <f t="shared" si="12"/>
        <v>107.29030572249805</v>
      </c>
      <c r="J65" s="473">
        <f t="shared" si="10"/>
        <v>86.425503599298295</v>
      </c>
      <c r="K65" s="473">
        <f t="shared" si="10"/>
        <v>106.63923695530204</v>
      </c>
      <c r="L65" s="473" t="e">
        <f t="shared" si="13"/>
        <v>#N/A</v>
      </c>
    </row>
    <row r="66" spans="1:12" ht="15" customHeight="1" x14ac:dyDescent="0.2">
      <c r="A66" s="483" t="s">
        <v>503</v>
      </c>
      <c r="B66" s="481">
        <v>123364</v>
      </c>
      <c r="C66" s="481">
        <v>15018</v>
      </c>
      <c r="D66" s="481">
        <v>11745</v>
      </c>
      <c r="E66" s="473">
        <f t="shared" si="11"/>
        <v>107.45057050779549</v>
      </c>
      <c r="F66" s="473">
        <f t="shared" si="11"/>
        <v>90.847498638920825</v>
      </c>
      <c r="G66" s="473">
        <f t="shared" si="11"/>
        <v>109.82794090144006</v>
      </c>
      <c r="H66" s="482" t="str">
        <f t="shared" si="14"/>
        <v/>
      </c>
      <c r="I66" s="473" t="str">
        <f t="shared" si="12"/>
        <v/>
      </c>
      <c r="J66" s="473" t="str">
        <f t="shared" si="10"/>
        <v/>
      </c>
      <c r="K66" s="473" t="str">
        <f t="shared" si="10"/>
        <v/>
      </c>
      <c r="L66" s="473" t="e">
        <f t="shared" si="13"/>
        <v>#N/A</v>
      </c>
    </row>
    <row r="67" spans="1:12" ht="15" customHeight="1" x14ac:dyDescent="0.2">
      <c r="A67" s="483" t="s">
        <v>504</v>
      </c>
      <c r="B67" s="481">
        <v>123347</v>
      </c>
      <c r="C67" s="481">
        <v>14975</v>
      </c>
      <c r="D67" s="481">
        <v>11802</v>
      </c>
      <c r="E67" s="473">
        <f t="shared" si="11"/>
        <v>107.43576343524084</v>
      </c>
      <c r="F67" s="473">
        <f t="shared" si="11"/>
        <v>90.587381283648909</v>
      </c>
      <c r="G67" s="473">
        <f t="shared" si="11"/>
        <v>110.36095006545727</v>
      </c>
      <c r="H67" s="482" t="str">
        <f t="shared" si="14"/>
        <v/>
      </c>
      <c r="I67" s="473" t="str">
        <f t="shared" si="12"/>
        <v/>
      </c>
      <c r="J67" s="473" t="str">
        <f t="shared" si="10"/>
        <v/>
      </c>
      <c r="K67" s="473" t="str">
        <f t="shared" si="10"/>
        <v/>
      </c>
      <c r="L67" s="473" t="e">
        <f t="shared" si="13"/>
        <v>#N/A</v>
      </c>
    </row>
    <row r="68" spans="1:12" ht="15" customHeight="1" x14ac:dyDescent="0.2">
      <c r="A68" s="483" t="s">
        <v>505</v>
      </c>
      <c r="B68" s="481">
        <v>123682</v>
      </c>
      <c r="C68" s="481">
        <v>15551</v>
      </c>
      <c r="D68" s="481">
        <v>11971</v>
      </c>
      <c r="E68" s="473">
        <f t="shared" si="11"/>
        <v>107.72754986499433</v>
      </c>
      <c r="F68" s="473">
        <f t="shared" si="11"/>
        <v>94.07174399612849</v>
      </c>
      <c r="G68" s="473">
        <f t="shared" si="11"/>
        <v>111.94127548157846</v>
      </c>
      <c r="H68" s="482" t="str">
        <f t="shared" si="14"/>
        <v/>
      </c>
      <c r="I68" s="473" t="str">
        <f t="shared" si="12"/>
        <v/>
      </c>
      <c r="J68" s="473" t="str">
        <f t="shared" si="12"/>
        <v/>
      </c>
      <c r="K68" s="473" t="str">
        <f t="shared" si="12"/>
        <v/>
      </c>
      <c r="L68" s="473" t="e">
        <f t="shared" si="13"/>
        <v>#N/A</v>
      </c>
    </row>
    <row r="69" spans="1:12" ht="15" customHeight="1" x14ac:dyDescent="0.2">
      <c r="A69" s="483">
        <v>45170</v>
      </c>
      <c r="B69" s="481">
        <v>125212</v>
      </c>
      <c r="C69" s="481">
        <v>15100</v>
      </c>
      <c r="D69" s="481">
        <v>12346</v>
      </c>
      <c r="E69" s="473">
        <f t="shared" si="11"/>
        <v>109.06018639491333</v>
      </c>
      <c r="F69" s="473">
        <f t="shared" si="11"/>
        <v>91.34353638618353</v>
      </c>
      <c r="G69" s="473">
        <f t="shared" si="11"/>
        <v>115.44791471853375</v>
      </c>
      <c r="H69" s="482">
        <f t="shared" si="14"/>
        <v>45170</v>
      </c>
      <c r="I69" s="473">
        <f t="shared" si="12"/>
        <v>109.06018639491333</v>
      </c>
      <c r="J69" s="473">
        <f t="shared" si="12"/>
        <v>91.34353638618353</v>
      </c>
      <c r="K69" s="473">
        <f t="shared" si="12"/>
        <v>115.44791471853375</v>
      </c>
      <c r="L69" s="473" t="e">
        <f t="shared" si="13"/>
        <v>#N/A</v>
      </c>
    </row>
    <row r="70" spans="1:12" ht="15" customHeight="1" x14ac:dyDescent="0.2">
      <c r="A70" s="483" t="s">
        <v>506</v>
      </c>
      <c r="B70" s="481">
        <v>127119</v>
      </c>
      <c r="C70" s="481">
        <v>15761</v>
      </c>
      <c r="D70" s="481">
        <v>12352</v>
      </c>
      <c r="E70" s="473">
        <f t="shared" si="11"/>
        <v>110.72119153383852</v>
      </c>
      <c r="F70" s="473">
        <f t="shared" si="11"/>
        <v>95.342084568386667</v>
      </c>
      <c r="G70" s="473">
        <f t="shared" si="11"/>
        <v>115.50402094632504</v>
      </c>
      <c r="H70" s="482" t="str">
        <f t="shared" si="14"/>
        <v/>
      </c>
      <c r="I70" s="473" t="str">
        <f t="shared" si="12"/>
        <v/>
      </c>
      <c r="J70" s="473" t="str">
        <f t="shared" si="12"/>
        <v/>
      </c>
      <c r="K70" s="473" t="str">
        <f t="shared" si="12"/>
        <v/>
      </c>
      <c r="L70" s="473" t="e">
        <f t="shared" si="13"/>
        <v>#N/A</v>
      </c>
    </row>
    <row r="71" spans="1:12" ht="15" customHeight="1" x14ac:dyDescent="0.2">
      <c r="A71" s="483" t="s">
        <v>507</v>
      </c>
      <c r="B71" s="481">
        <v>126802</v>
      </c>
      <c r="C71" s="481">
        <v>15321</v>
      </c>
      <c r="D71" s="481">
        <v>12112</v>
      </c>
      <c r="E71" s="473">
        <f t="shared" si="11"/>
        <v>110.44508318090757</v>
      </c>
      <c r="F71" s="473">
        <f t="shared" si="11"/>
        <v>92.680418607464759</v>
      </c>
      <c r="G71" s="473">
        <f t="shared" si="11"/>
        <v>113.25977183467364</v>
      </c>
      <c r="H71" s="482" t="str">
        <f t="shared" si="14"/>
        <v/>
      </c>
      <c r="I71" s="473" t="str">
        <f t="shared" si="12"/>
        <v/>
      </c>
      <c r="J71" s="473" t="str">
        <f t="shared" si="12"/>
        <v/>
      </c>
      <c r="K71" s="473" t="str">
        <f t="shared" si="12"/>
        <v/>
      </c>
      <c r="L71" s="473" t="e">
        <f t="shared" si="13"/>
        <v>#N/A</v>
      </c>
    </row>
    <row r="72" spans="1:12" ht="15" customHeight="1" x14ac:dyDescent="0.2">
      <c r="A72" s="483" t="s">
        <v>508</v>
      </c>
      <c r="B72" s="481">
        <v>127755</v>
      </c>
      <c r="C72" s="481">
        <v>16038</v>
      </c>
      <c r="D72" s="481">
        <v>12397</v>
      </c>
      <c r="E72" s="484">
        <f t="shared" ref="E72:G76" si="15">IF($A$52=37802,IF(COUNTBLANK(B$52:B$71)&gt;0,#N/A,IF(ISBLANK(B72)=FALSE,B72/B$52*100,#N/A)),IF(COUNTBLANK(B$52:B$76)&gt;0,#N/A,B72/B$52*100))</f>
        <v>111.27515024823622</v>
      </c>
      <c r="F72" s="484">
        <f t="shared" si="15"/>
        <v>97.017724275603413</v>
      </c>
      <c r="G72" s="484">
        <f t="shared" si="15"/>
        <v>115.92481765475968</v>
      </c>
      <c r="H72" s="485" t="str">
        <f>IF(A$52=37802,IF(ISERROR(L72)=TRUE,IF(ISBLANK(A72)=FALSE,IF(MONTH(A72)=MONTH(MAX(A$52:A$76)),A72,""),""),""),IF(ISERROR(L72)=TRUE,IF(MONTH(A72)=MONTH(MAX(A$52:A$76)),A72,""),""))</f>
        <v/>
      </c>
      <c r="I72" s="473" t="str">
        <f t="shared" si="12"/>
        <v/>
      </c>
      <c r="J72" s="473" t="str">
        <f t="shared" si="12"/>
        <v/>
      </c>
      <c r="K72" s="473" t="str">
        <f t="shared" si="12"/>
        <v/>
      </c>
      <c r="L72" s="473" t="e">
        <f t="shared" si="13"/>
        <v>#N/A</v>
      </c>
    </row>
    <row r="73" spans="1:12" ht="15" customHeight="1" x14ac:dyDescent="0.2">
      <c r="A73" s="483">
        <v>45536</v>
      </c>
      <c r="B73" s="481">
        <v>128470</v>
      </c>
      <c r="C73" s="481">
        <v>15343</v>
      </c>
      <c r="D73" s="481">
        <v>12772</v>
      </c>
      <c r="E73" s="484">
        <f t="shared" si="15"/>
        <v>111.89791829979967</v>
      </c>
      <c r="F73" s="484">
        <f t="shared" si="15"/>
        <v>92.813501905510847</v>
      </c>
      <c r="G73" s="484">
        <f t="shared" si="15"/>
        <v>119.43145689171497</v>
      </c>
      <c r="H73" s="485">
        <f>IF(A$52=37802,IF(ISERROR(L73)=TRUE,IF(ISBLANK(A73)=FALSE,IF(MONTH(A73)=MONTH(MAX(A$52:A$76)),A73,""),""),""),IF(ISERROR(L73)=TRUE,IF(MONTH(A73)=MONTH(MAX(A$52:A$76)),A73,""),""))</f>
        <v>45536</v>
      </c>
      <c r="I73" s="473">
        <f t="shared" si="12"/>
        <v>111.89791829979967</v>
      </c>
      <c r="J73" s="473">
        <f t="shared" si="12"/>
        <v>92.813501905510847</v>
      </c>
      <c r="K73" s="473">
        <f t="shared" si="12"/>
        <v>119.43145689171497</v>
      </c>
      <c r="L73" s="473" t="e">
        <f t="shared" si="13"/>
        <v>#N/A</v>
      </c>
    </row>
    <row r="74" spans="1:12" ht="15" customHeight="1" x14ac:dyDescent="0.2">
      <c r="A74" s="483" t="s">
        <v>509</v>
      </c>
      <c r="B74" s="481">
        <v>128866</v>
      </c>
      <c r="C74" s="481">
        <v>15799</v>
      </c>
      <c r="D74" s="481">
        <v>12795</v>
      </c>
      <c r="E74" s="484">
        <f t="shared" si="15"/>
        <v>112.24283598989635</v>
      </c>
      <c r="F74" s="484">
        <f t="shared" si="15"/>
        <v>95.571955719557195</v>
      </c>
      <c r="G74" s="484">
        <f t="shared" si="15"/>
        <v>119.64653076491491</v>
      </c>
      <c r="H74" s="485" t="str">
        <f>IF(A$52=37802,IF(ISERROR(L74)=TRUE,IF(ISBLANK(A74)=FALSE,IF(MONTH(A74)=MONTH(MAX(A$52:A$76)),A74,""),""),""),IF(ISERROR(L74)=TRUE,IF(MONTH(A74)=MONTH(MAX(A$52:A$76)),A74,""),""))</f>
        <v/>
      </c>
      <c r="I74" s="473" t="str">
        <f t="shared" si="12"/>
        <v/>
      </c>
      <c r="J74" s="473" t="str">
        <f t="shared" si="12"/>
        <v/>
      </c>
      <c r="K74" s="473" t="str">
        <f t="shared" si="12"/>
        <v/>
      </c>
      <c r="L74" s="473" t="e">
        <f t="shared" si="13"/>
        <v>#N/A</v>
      </c>
    </row>
    <row r="75" spans="1:12" ht="15" customHeight="1" x14ac:dyDescent="0.2">
      <c r="A75" s="483" t="s">
        <v>510</v>
      </c>
      <c r="B75" s="481">
        <v>128617</v>
      </c>
      <c r="C75" s="481">
        <v>15418</v>
      </c>
      <c r="D75" s="481">
        <v>12318</v>
      </c>
      <c r="E75" s="484">
        <f t="shared" si="15"/>
        <v>112.02595592718406</v>
      </c>
      <c r="F75" s="484">
        <f t="shared" si="15"/>
        <v>93.267194967031642</v>
      </c>
      <c r="G75" s="484">
        <f t="shared" si="15"/>
        <v>115.18608565550777</v>
      </c>
      <c r="H75" s="485" t="str">
        <f>IF(A$52=37802,IF(ISERROR(L75)=TRUE,IF(ISBLANK(A75)=FALSE,IF(MONTH(A75)=MONTH(MAX(A$52:A$76)),A75,""),""),""),IF(ISERROR(L75)=TRUE,IF(MONTH(A75)=MONTH(MAX(A$52:A$76)),A75,""),""))</f>
        <v/>
      </c>
      <c r="I75" s="473" t="str">
        <f t="shared" si="12"/>
        <v/>
      </c>
      <c r="J75" s="473" t="str">
        <f t="shared" si="12"/>
        <v/>
      </c>
      <c r="K75" s="473" t="str">
        <f t="shared" si="12"/>
        <v/>
      </c>
      <c r="L75" s="473" t="e">
        <f t="shared" si="13"/>
        <v>#N/A</v>
      </c>
    </row>
    <row r="76" spans="1:12" ht="15" customHeight="1" x14ac:dyDescent="0.2">
      <c r="A76" s="483" t="s">
        <v>511</v>
      </c>
      <c r="B76" s="481">
        <v>128398</v>
      </c>
      <c r="C76" s="486">
        <v>15715</v>
      </c>
      <c r="D76" s="486">
        <v>12378</v>
      </c>
      <c r="E76" s="484">
        <f t="shared" si="15"/>
        <v>111.83520599250936</v>
      </c>
      <c r="F76" s="484">
        <f t="shared" si="15"/>
        <v>95.063819490653927</v>
      </c>
      <c r="G76" s="484">
        <f t="shared" si="15"/>
        <v>115.74714793342061</v>
      </c>
      <c r="H76" s="485" t="str">
        <f>IF(A$52=37802,IF(ISERROR(L76)=TRUE,IF(ISBLANK(A76)=FALSE,IF(MONTH(A76)=MONTH(MAX(A$52:A$76)),A76,""),""),""),IF(ISERROR(L76)=TRUE,IF(MONTH(A76)=MONTH(MAX(A$52:A$76)),A76,""),""))</f>
        <v/>
      </c>
      <c r="I76" s="473" t="str">
        <f t="shared" si="12"/>
        <v/>
      </c>
      <c r="J76" s="473" t="str">
        <f t="shared" si="12"/>
        <v/>
      </c>
      <c r="K76" s="473" t="str">
        <f t="shared" si="12"/>
        <v/>
      </c>
      <c r="L76" s="473" t="e">
        <f t="shared" si="13"/>
        <v>#N/A</v>
      </c>
    </row>
    <row r="78" spans="1:12" ht="15" customHeight="1" x14ac:dyDescent="0.2">
      <c r="I78" s="473">
        <f>IF(I76&lt;&gt;"",I76,IF(I75&lt;&gt;"",I75,IF(I74&lt;&gt;"",I74,IF(I73&lt;&gt;"",I73,IF(I72&lt;&gt;"",I72,IF(I71&lt;&gt;"",I71,""))))))</f>
        <v>111.89791829979967</v>
      </c>
      <c r="J78" s="473">
        <f>IF(J76&lt;&gt;"",J76,IF(J75&lt;&gt;"",J75,IF(J74&lt;&gt;"",J74,IF(J73&lt;&gt;"",J73,IF(J72&lt;&gt;"",J72,IF(J71&lt;&gt;"",J71,""))))))</f>
        <v>92.813501905510847</v>
      </c>
      <c r="K78" s="473">
        <f>IF(K76&lt;&gt;"",K76,IF(K75&lt;&gt;"",K75,IF(K74&lt;&gt;"",K74,IF(K73&lt;&gt;"",K73,IF(K72&lt;&gt;"",K72,IF(K71&lt;&gt;"",K71,""))))))</f>
        <v>119.43145689171497</v>
      </c>
    </row>
    <row r="79" spans="1:12" ht="15" customHeight="1" x14ac:dyDescent="0.2">
      <c r="I79" s="470">
        <f>RANK(I78,$I78:$K78)</f>
        <v>2</v>
      </c>
      <c r="J79" s="470">
        <f>RANK(J78,$I78:$K78)</f>
        <v>3</v>
      </c>
      <c r="K79" s="470">
        <f>RANK(K78,$I78:$K78)</f>
        <v>1</v>
      </c>
    </row>
    <row r="80" spans="1:12" ht="15" customHeight="1" x14ac:dyDescent="0.2">
      <c r="I80" s="473" t="str">
        <f>"SvB: "&amp;IF(I78&gt;100,"+","")&amp;TEXT(I78-100,"0,0")&amp;"%"</f>
        <v>SvB: +11,9%</v>
      </c>
      <c r="J80" s="473" t="str">
        <f>"GeB - ausschließlich: "&amp;IF(J78&gt;100,"+","")&amp;TEXT(J78-100,"0,0")&amp;"%"</f>
        <v>GeB - ausschließlich: -7,2%</v>
      </c>
      <c r="K80" s="473" t="str">
        <f>"GeB - im Nebenjob: "&amp;IF(K78&gt;100,"+","")&amp;TEXT(K78-100,"0,0")&amp;"%"</f>
        <v>GeB - im Nebenjob: +19,4%</v>
      </c>
    </row>
    <row r="82" spans="9:9" ht="15" customHeight="1" x14ac:dyDescent="0.2">
      <c r="I82" s="473" t="str">
        <f>IF(ISERROR(HLOOKUP(1,I$79:K$80,2,FALSE)),"",HLOOKUP(1,I$79:K$80,2,FALSE))</f>
        <v>GeB - im Nebenjob: +19,4%</v>
      </c>
    </row>
    <row r="83" spans="9:9" ht="15" customHeight="1" x14ac:dyDescent="0.2">
      <c r="I83" s="473" t="str">
        <f>IF(ISERROR(HLOOKUP(2,I$79:K$80,2,FALSE)),"",HLOOKUP(2,I$79:K$80,2,FALSE))</f>
        <v>SvB: +11,9%</v>
      </c>
    </row>
    <row r="84" spans="9:9" ht="15" customHeight="1" x14ac:dyDescent="0.2">
      <c r="I84" s="473" t="str">
        <f>IF(ISERROR(HLOOKUP(3,I$79:K$80,2,FALSE)),"",HLOOKUP(3,I$79:K$80,2,FALSE))</f>
        <v>GeB - ausschließlich: -7,2%</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1A14E-4B1B-4F89-8044-A9D69291A511}">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27" customWidth="1"/>
    <col min="2" max="2" width="17.28515625" style="527" customWidth="1"/>
    <col min="3" max="3" width="23.28515625" style="527" customWidth="1"/>
    <col min="4" max="5" width="11.42578125" style="527" customWidth="1"/>
    <col min="6" max="8" width="11.42578125" style="527"/>
    <col min="9" max="9" width="15.7109375" style="527" customWidth="1"/>
    <col min="10" max="256" width="11.42578125" style="527"/>
    <col min="257" max="257" width="2.7109375" style="527" customWidth="1"/>
    <col min="258" max="258" width="17.28515625" style="527" customWidth="1"/>
    <col min="259" max="259" width="23.28515625" style="527" customWidth="1"/>
    <col min="260" max="261" width="11.42578125" style="527" customWidth="1"/>
    <col min="262" max="264" width="11.42578125" style="527"/>
    <col min="265" max="265" width="15.7109375" style="527" customWidth="1"/>
    <col min="266" max="512" width="11.42578125" style="527"/>
    <col min="513" max="513" width="2.7109375" style="527" customWidth="1"/>
    <col min="514" max="514" width="17.28515625" style="527" customWidth="1"/>
    <col min="515" max="515" width="23.28515625" style="527" customWidth="1"/>
    <col min="516" max="517" width="11.42578125" style="527" customWidth="1"/>
    <col min="518" max="520" width="11.42578125" style="527"/>
    <col min="521" max="521" width="15.7109375" style="527" customWidth="1"/>
    <col min="522" max="768" width="11.42578125" style="527"/>
    <col min="769" max="769" width="2.7109375" style="527" customWidth="1"/>
    <col min="770" max="770" width="17.28515625" style="527" customWidth="1"/>
    <col min="771" max="771" width="23.28515625" style="527" customWidth="1"/>
    <col min="772" max="773" width="11.42578125" style="527" customWidth="1"/>
    <col min="774" max="776" width="11.42578125" style="527"/>
    <col min="777" max="777" width="15.7109375" style="527" customWidth="1"/>
    <col min="778" max="1024" width="11.42578125" style="527"/>
    <col min="1025" max="1025" width="2.7109375" style="527" customWidth="1"/>
    <col min="1026" max="1026" width="17.28515625" style="527" customWidth="1"/>
    <col min="1027" max="1027" width="23.28515625" style="527" customWidth="1"/>
    <col min="1028" max="1029" width="11.42578125" style="527" customWidth="1"/>
    <col min="1030" max="1032" width="11.42578125" style="527"/>
    <col min="1033" max="1033" width="15.7109375" style="527" customWidth="1"/>
    <col min="1034" max="1280" width="11.42578125" style="527"/>
    <col min="1281" max="1281" width="2.7109375" style="527" customWidth="1"/>
    <col min="1282" max="1282" width="17.28515625" style="527" customWidth="1"/>
    <col min="1283" max="1283" width="23.28515625" style="527" customWidth="1"/>
    <col min="1284" max="1285" width="11.42578125" style="527" customWidth="1"/>
    <col min="1286" max="1288" width="11.42578125" style="527"/>
    <col min="1289" max="1289" width="15.7109375" style="527" customWidth="1"/>
    <col min="1290" max="1536" width="11.42578125" style="527"/>
    <col min="1537" max="1537" width="2.7109375" style="527" customWidth="1"/>
    <col min="1538" max="1538" width="17.28515625" style="527" customWidth="1"/>
    <col min="1539" max="1539" width="23.28515625" style="527" customWidth="1"/>
    <col min="1540" max="1541" width="11.42578125" style="527" customWidth="1"/>
    <col min="1542" max="1544" width="11.42578125" style="527"/>
    <col min="1545" max="1545" width="15.7109375" style="527" customWidth="1"/>
    <col min="1546" max="1792" width="11.42578125" style="527"/>
    <col min="1793" max="1793" width="2.7109375" style="527" customWidth="1"/>
    <col min="1794" max="1794" width="17.28515625" style="527" customWidth="1"/>
    <col min="1795" max="1795" width="23.28515625" style="527" customWidth="1"/>
    <col min="1796" max="1797" width="11.42578125" style="527" customWidth="1"/>
    <col min="1798" max="1800" width="11.42578125" style="527"/>
    <col min="1801" max="1801" width="15.7109375" style="527" customWidth="1"/>
    <col min="1802" max="2048" width="11.42578125" style="527"/>
    <col min="2049" max="2049" width="2.7109375" style="527" customWidth="1"/>
    <col min="2050" max="2050" width="17.28515625" style="527" customWidth="1"/>
    <col min="2051" max="2051" width="23.28515625" style="527" customWidth="1"/>
    <col min="2052" max="2053" width="11.42578125" style="527" customWidth="1"/>
    <col min="2054" max="2056" width="11.42578125" style="527"/>
    <col min="2057" max="2057" width="15.7109375" style="527" customWidth="1"/>
    <col min="2058" max="2304" width="11.42578125" style="527"/>
    <col min="2305" max="2305" width="2.7109375" style="527" customWidth="1"/>
    <col min="2306" max="2306" width="17.28515625" style="527" customWidth="1"/>
    <col min="2307" max="2307" width="23.28515625" style="527" customWidth="1"/>
    <col min="2308" max="2309" width="11.42578125" style="527" customWidth="1"/>
    <col min="2310" max="2312" width="11.42578125" style="527"/>
    <col min="2313" max="2313" width="15.7109375" style="527" customWidth="1"/>
    <col min="2314" max="2560" width="11.42578125" style="527"/>
    <col min="2561" max="2561" width="2.7109375" style="527" customWidth="1"/>
    <col min="2562" max="2562" width="17.28515625" style="527" customWidth="1"/>
    <col min="2563" max="2563" width="23.28515625" style="527" customWidth="1"/>
    <col min="2564" max="2565" width="11.42578125" style="527" customWidth="1"/>
    <col min="2566" max="2568" width="11.42578125" style="527"/>
    <col min="2569" max="2569" width="15.7109375" style="527" customWidth="1"/>
    <col min="2570" max="2816" width="11.42578125" style="527"/>
    <col min="2817" max="2817" width="2.7109375" style="527" customWidth="1"/>
    <col min="2818" max="2818" width="17.28515625" style="527" customWidth="1"/>
    <col min="2819" max="2819" width="23.28515625" style="527" customWidth="1"/>
    <col min="2820" max="2821" width="11.42578125" style="527" customWidth="1"/>
    <col min="2822" max="2824" width="11.42578125" style="527"/>
    <col min="2825" max="2825" width="15.7109375" style="527" customWidth="1"/>
    <col min="2826" max="3072" width="11.42578125" style="527"/>
    <col min="3073" max="3073" width="2.7109375" style="527" customWidth="1"/>
    <col min="3074" max="3074" width="17.28515625" style="527" customWidth="1"/>
    <col min="3075" max="3075" width="23.28515625" style="527" customWidth="1"/>
    <col min="3076" max="3077" width="11.42578125" style="527" customWidth="1"/>
    <col min="3078" max="3080" width="11.42578125" style="527"/>
    <col min="3081" max="3081" width="15.7109375" style="527" customWidth="1"/>
    <col min="3082" max="3328" width="11.42578125" style="527"/>
    <col min="3329" max="3329" width="2.7109375" style="527" customWidth="1"/>
    <col min="3330" max="3330" width="17.28515625" style="527" customWidth="1"/>
    <col min="3331" max="3331" width="23.28515625" style="527" customWidth="1"/>
    <col min="3332" max="3333" width="11.42578125" style="527" customWidth="1"/>
    <col min="3334" max="3336" width="11.42578125" style="527"/>
    <col min="3337" max="3337" width="15.7109375" style="527" customWidth="1"/>
    <col min="3338" max="3584" width="11.42578125" style="527"/>
    <col min="3585" max="3585" width="2.7109375" style="527" customWidth="1"/>
    <col min="3586" max="3586" width="17.28515625" style="527" customWidth="1"/>
    <col min="3587" max="3587" width="23.28515625" style="527" customWidth="1"/>
    <col min="3588" max="3589" width="11.42578125" style="527" customWidth="1"/>
    <col min="3590" max="3592" width="11.42578125" style="527"/>
    <col min="3593" max="3593" width="15.7109375" style="527" customWidth="1"/>
    <col min="3594" max="3840" width="11.42578125" style="527"/>
    <col min="3841" max="3841" width="2.7109375" style="527" customWidth="1"/>
    <col min="3842" max="3842" width="17.28515625" style="527" customWidth="1"/>
    <col min="3843" max="3843" width="23.28515625" style="527" customWidth="1"/>
    <col min="3844" max="3845" width="11.42578125" style="527" customWidth="1"/>
    <col min="3846" max="3848" width="11.42578125" style="527"/>
    <col min="3849" max="3849" width="15.7109375" style="527" customWidth="1"/>
    <col min="3850" max="4096" width="11.42578125" style="527"/>
    <col min="4097" max="4097" width="2.7109375" style="527" customWidth="1"/>
    <col min="4098" max="4098" width="17.28515625" style="527" customWidth="1"/>
    <col min="4099" max="4099" width="23.28515625" style="527" customWidth="1"/>
    <col min="4100" max="4101" width="11.42578125" style="527" customWidth="1"/>
    <col min="4102" max="4104" width="11.42578125" style="527"/>
    <col min="4105" max="4105" width="15.7109375" style="527" customWidth="1"/>
    <col min="4106" max="4352" width="11.42578125" style="527"/>
    <col min="4353" max="4353" width="2.7109375" style="527" customWidth="1"/>
    <col min="4354" max="4354" width="17.28515625" style="527" customWidth="1"/>
    <col min="4355" max="4355" width="23.28515625" style="527" customWidth="1"/>
    <col min="4356" max="4357" width="11.42578125" style="527" customWidth="1"/>
    <col min="4358" max="4360" width="11.42578125" style="527"/>
    <col min="4361" max="4361" width="15.7109375" style="527" customWidth="1"/>
    <col min="4362" max="4608" width="11.42578125" style="527"/>
    <col min="4609" max="4609" width="2.7109375" style="527" customWidth="1"/>
    <col min="4610" max="4610" width="17.28515625" style="527" customWidth="1"/>
    <col min="4611" max="4611" width="23.28515625" style="527" customWidth="1"/>
    <col min="4612" max="4613" width="11.42578125" style="527" customWidth="1"/>
    <col min="4614" max="4616" width="11.42578125" style="527"/>
    <col min="4617" max="4617" width="15.7109375" style="527" customWidth="1"/>
    <col min="4618" max="4864" width="11.42578125" style="527"/>
    <col min="4865" max="4865" width="2.7109375" style="527" customWidth="1"/>
    <col min="4866" max="4866" width="17.28515625" style="527" customWidth="1"/>
    <col min="4867" max="4867" width="23.28515625" style="527" customWidth="1"/>
    <col min="4868" max="4869" width="11.42578125" style="527" customWidth="1"/>
    <col min="4870" max="4872" width="11.42578125" style="527"/>
    <col min="4873" max="4873" width="15.7109375" style="527" customWidth="1"/>
    <col min="4874" max="5120" width="11.42578125" style="527"/>
    <col min="5121" max="5121" width="2.7109375" style="527" customWidth="1"/>
    <col min="5122" max="5122" width="17.28515625" style="527" customWidth="1"/>
    <col min="5123" max="5123" width="23.28515625" style="527" customWidth="1"/>
    <col min="5124" max="5125" width="11.42578125" style="527" customWidth="1"/>
    <col min="5126" max="5128" width="11.42578125" style="527"/>
    <col min="5129" max="5129" width="15.7109375" style="527" customWidth="1"/>
    <col min="5130" max="5376" width="11.42578125" style="527"/>
    <col min="5377" max="5377" width="2.7109375" style="527" customWidth="1"/>
    <col min="5378" max="5378" width="17.28515625" style="527" customWidth="1"/>
    <col min="5379" max="5379" width="23.28515625" style="527" customWidth="1"/>
    <col min="5380" max="5381" width="11.42578125" style="527" customWidth="1"/>
    <col min="5382" max="5384" width="11.42578125" style="527"/>
    <col min="5385" max="5385" width="15.7109375" style="527" customWidth="1"/>
    <col min="5386" max="5632" width="11.42578125" style="527"/>
    <col min="5633" max="5633" width="2.7109375" style="527" customWidth="1"/>
    <col min="5634" max="5634" width="17.28515625" style="527" customWidth="1"/>
    <col min="5635" max="5635" width="23.28515625" style="527" customWidth="1"/>
    <col min="5636" max="5637" width="11.42578125" style="527" customWidth="1"/>
    <col min="5638" max="5640" width="11.42578125" style="527"/>
    <col min="5641" max="5641" width="15.7109375" style="527" customWidth="1"/>
    <col min="5642" max="5888" width="11.42578125" style="527"/>
    <col min="5889" max="5889" width="2.7109375" style="527" customWidth="1"/>
    <col min="5890" max="5890" width="17.28515625" style="527" customWidth="1"/>
    <col min="5891" max="5891" width="23.28515625" style="527" customWidth="1"/>
    <col min="5892" max="5893" width="11.42578125" style="527" customWidth="1"/>
    <col min="5894" max="5896" width="11.42578125" style="527"/>
    <col min="5897" max="5897" width="15.7109375" style="527" customWidth="1"/>
    <col min="5898" max="6144" width="11.42578125" style="527"/>
    <col min="6145" max="6145" width="2.7109375" style="527" customWidth="1"/>
    <col min="6146" max="6146" width="17.28515625" style="527" customWidth="1"/>
    <col min="6147" max="6147" width="23.28515625" style="527" customWidth="1"/>
    <col min="6148" max="6149" width="11.42578125" style="527" customWidth="1"/>
    <col min="6150" max="6152" width="11.42578125" style="527"/>
    <col min="6153" max="6153" width="15.7109375" style="527" customWidth="1"/>
    <col min="6154" max="6400" width="11.42578125" style="527"/>
    <col min="6401" max="6401" width="2.7109375" style="527" customWidth="1"/>
    <col min="6402" max="6402" width="17.28515625" style="527" customWidth="1"/>
    <col min="6403" max="6403" width="23.28515625" style="527" customWidth="1"/>
    <col min="6404" max="6405" width="11.42578125" style="527" customWidth="1"/>
    <col min="6406" max="6408" width="11.42578125" style="527"/>
    <col min="6409" max="6409" width="15.7109375" style="527" customWidth="1"/>
    <col min="6410" max="6656" width="11.42578125" style="527"/>
    <col min="6657" max="6657" width="2.7109375" style="527" customWidth="1"/>
    <col min="6658" max="6658" width="17.28515625" style="527" customWidth="1"/>
    <col min="6659" max="6659" width="23.28515625" style="527" customWidth="1"/>
    <col min="6660" max="6661" width="11.42578125" style="527" customWidth="1"/>
    <col min="6662" max="6664" width="11.42578125" style="527"/>
    <col min="6665" max="6665" width="15.7109375" style="527" customWidth="1"/>
    <col min="6666" max="6912" width="11.42578125" style="527"/>
    <col min="6913" max="6913" width="2.7109375" style="527" customWidth="1"/>
    <col min="6914" max="6914" width="17.28515625" style="527" customWidth="1"/>
    <col min="6915" max="6915" width="23.28515625" style="527" customWidth="1"/>
    <col min="6916" max="6917" width="11.42578125" style="527" customWidth="1"/>
    <col min="6918" max="6920" width="11.42578125" style="527"/>
    <col min="6921" max="6921" width="15.7109375" style="527" customWidth="1"/>
    <col min="6922" max="7168" width="11.42578125" style="527"/>
    <col min="7169" max="7169" width="2.7109375" style="527" customWidth="1"/>
    <col min="7170" max="7170" width="17.28515625" style="527" customWidth="1"/>
    <col min="7171" max="7171" width="23.28515625" style="527" customWidth="1"/>
    <col min="7172" max="7173" width="11.42578125" style="527" customWidth="1"/>
    <col min="7174" max="7176" width="11.42578125" style="527"/>
    <col min="7177" max="7177" width="15.7109375" style="527" customWidth="1"/>
    <col min="7178" max="7424" width="11.42578125" style="527"/>
    <col min="7425" max="7425" width="2.7109375" style="527" customWidth="1"/>
    <col min="7426" max="7426" width="17.28515625" style="527" customWidth="1"/>
    <col min="7427" max="7427" width="23.28515625" style="527" customWidth="1"/>
    <col min="7428" max="7429" width="11.42578125" style="527" customWidth="1"/>
    <col min="7430" max="7432" width="11.42578125" style="527"/>
    <col min="7433" max="7433" width="15.7109375" style="527" customWidth="1"/>
    <col min="7434" max="7680" width="11.42578125" style="527"/>
    <col min="7681" max="7681" width="2.7109375" style="527" customWidth="1"/>
    <col min="7682" max="7682" width="17.28515625" style="527" customWidth="1"/>
    <col min="7683" max="7683" width="23.28515625" style="527" customWidth="1"/>
    <col min="7684" max="7685" width="11.42578125" style="527" customWidth="1"/>
    <col min="7686" max="7688" width="11.42578125" style="527"/>
    <col min="7689" max="7689" width="15.7109375" style="527" customWidth="1"/>
    <col min="7690" max="7936" width="11.42578125" style="527"/>
    <col min="7937" max="7937" width="2.7109375" style="527" customWidth="1"/>
    <col min="7938" max="7938" width="17.28515625" style="527" customWidth="1"/>
    <col min="7939" max="7939" width="23.28515625" style="527" customWidth="1"/>
    <col min="7940" max="7941" width="11.42578125" style="527" customWidth="1"/>
    <col min="7942" max="7944" width="11.42578125" style="527"/>
    <col min="7945" max="7945" width="15.7109375" style="527" customWidth="1"/>
    <col min="7946" max="8192" width="11.42578125" style="527"/>
    <col min="8193" max="8193" width="2.7109375" style="527" customWidth="1"/>
    <col min="8194" max="8194" width="17.28515625" style="527" customWidth="1"/>
    <col min="8195" max="8195" width="23.28515625" style="527" customWidth="1"/>
    <col min="8196" max="8197" width="11.42578125" style="527" customWidth="1"/>
    <col min="8198" max="8200" width="11.42578125" style="527"/>
    <col min="8201" max="8201" width="15.7109375" style="527" customWidth="1"/>
    <col min="8202" max="8448" width="11.42578125" style="527"/>
    <col min="8449" max="8449" width="2.7109375" style="527" customWidth="1"/>
    <col min="8450" max="8450" width="17.28515625" style="527" customWidth="1"/>
    <col min="8451" max="8451" width="23.28515625" style="527" customWidth="1"/>
    <col min="8452" max="8453" width="11.42578125" style="527" customWidth="1"/>
    <col min="8454" max="8456" width="11.42578125" style="527"/>
    <col min="8457" max="8457" width="15.7109375" style="527" customWidth="1"/>
    <col min="8458" max="8704" width="11.42578125" style="527"/>
    <col min="8705" max="8705" width="2.7109375" style="527" customWidth="1"/>
    <col min="8706" max="8706" width="17.28515625" style="527" customWidth="1"/>
    <col min="8707" max="8707" width="23.28515625" style="527" customWidth="1"/>
    <col min="8708" max="8709" width="11.42578125" style="527" customWidth="1"/>
    <col min="8710" max="8712" width="11.42578125" style="527"/>
    <col min="8713" max="8713" width="15.7109375" style="527" customWidth="1"/>
    <col min="8714" max="8960" width="11.42578125" style="527"/>
    <col min="8961" max="8961" width="2.7109375" style="527" customWidth="1"/>
    <col min="8962" max="8962" width="17.28515625" style="527" customWidth="1"/>
    <col min="8963" max="8963" width="23.28515625" style="527" customWidth="1"/>
    <col min="8964" max="8965" width="11.42578125" style="527" customWidth="1"/>
    <col min="8966" max="8968" width="11.42578125" style="527"/>
    <col min="8969" max="8969" width="15.7109375" style="527" customWidth="1"/>
    <col min="8970" max="9216" width="11.42578125" style="527"/>
    <col min="9217" max="9217" width="2.7109375" style="527" customWidth="1"/>
    <col min="9218" max="9218" width="17.28515625" style="527" customWidth="1"/>
    <col min="9219" max="9219" width="23.28515625" style="527" customWidth="1"/>
    <col min="9220" max="9221" width="11.42578125" style="527" customWidth="1"/>
    <col min="9222" max="9224" width="11.42578125" style="527"/>
    <col min="9225" max="9225" width="15.7109375" style="527" customWidth="1"/>
    <col min="9226" max="9472" width="11.42578125" style="527"/>
    <col min="9473" max="9473" width="2.7109375" style="527" customWidth="1"/>
    <col min="9474" max="9474" width="17.28515625" style="527" customWidth="1"/>
    <col min="9475" max="9475" width="23.28515625" style="527" customWidth="1"/>
    <col min="9476" max="9477" width="11.42578125" style="527" customWidth="1"/>
    <col min="9478" max="9480" width="11.42578125" style="527"/>
    <col min="9481" max="9481" width="15.7109375" style="527" customWidth="1"/>
    <col min="9482" max="9728" width="11.42578125" style="527"/>
    <col min="9729" max="9729" width="2.7109375" style="527" customWidth="1"/>
    <col min="9730" max="9730" width="17.28515625" style="527" customWidth="1"/>
    <col min="9731" max="9731" width="23.28515625" style="527" customWidth="1"/>
    <col min="9732" max="9733" width="11.42578125" style="527" customWidth="1"/>
    <col min="9734" max="9736" width="11.42578125" style="527"/>
    <col min="9737" max="9737" width="15.7109375" style="527" customWidth="1"/>
    <col min="9738" max="9984" width="11.42578125" style="527"/>
    <col min="9985" max="9985" width="2.7109375" style="527" customWidth="1"/>
    <col min="9986" max="9986" width="17.28515625" style="527" customWidth="1"/>
    <col min="9987" max="9987" width="23.28515625" style="527" customWidth="1"/>
    <col min="9988" max="9989" width="11.42578125" style="527" customWidth="1"/>
    <col min="9990" max="9992" width="11.42578125" style="527"/>
    <col min="9993" max="9993" width="15.7109375" style="527" customWidth="1"/>
    <col min="9994" max="10240" width="11.42578125" style="527"/>
    <col min="10241" max="10241" width="2.7109375" style="527" customWidth="1"/>
    <col min="10242" max="10242" width="17.28515625" style="527" customWidth="1"/>
    <col min="10243" max="10243" width="23.28515625" style="527" customWidth="1"/>
    <col min="10244" max="10245" width="11.42578125" style="527" customWidth="1"/>
    <col min="10246" max="10248" width="11.42578125" style="527"/>
    <col min="10249" max="10249" width="15.7109375" style="527" customWidth="1"/>
    <col min="10250" max="10496" width="11.42578125" style="527"/>
    <col min="10497" max="10497" width="2.7109375" style="527" customWidth="1"/>
    <col min="10498" max="10498" width="17.28515625" style="527" customWidth="1"/>
    <col min="10499" max="10499" width="23.28515625" style="527" customWidth="1"/>
    <col min="10500" max="10501" width="11.42578125" style="527" customWidth="1"/>
    <col min="10502" max="10504" width="11.42578125" style="527"/>
    <col min="10505" max="10505" width="15.7109375" style="527" customWidth="1"/>
    <col min="10506" max="10752" width="11.42578125" style="527"/>
    <col min="10753" max="10753" width="2.7109375" style="527" customWidth="1"/>
    <col min="10754" max="10754" width="17.28515625" style="527" customWidth="1"/>
    <col min="10755" max="10755" width="23.28515625" style="527" customWidth="1"/>
    <col min="10756" max="10757" width="11.42578125" style="527" customWidth="1"/>
    <col min="10758" max="10760" width="11.42578125" style="527"/>
    <col min="10761" max="10761" width="15.7109375" style="527" customWidth="1"/>
    <col min="10762" max="11008" width="11.42578125" style="527"/>
    <col min="11009" max="11009" width="2.7109375" style="527" customWidth="1"/>
    <col min="11010" max="11010" width="17.28515625" style="527" customWidth="1"/>
    <col min="11011" max="11011" width="23.28515625" style="527" customWidth="1"/>
    <col min="11012" max="11013" width="11.42578125" style="527" customWidth="1"/>
    <col min="11014" max="11016" width="11.42578125" style="527"/>
    <col min="11017" max="11017" width="15.7109375" style="527" customWidth="1"/>
    <col min="11018" max="11264" width="11.42578125" style="527"/>
    <col min="11265" max="11265" width="2.7109375" style="527" customWidth="1"/>
    <col min="11266" max="11266" width="17.28515625" style="527" customWidth="1"/>
    <col min="11267" max="11267" width="23.28515625" style="527" customWidth="1"/>
    <col min="11268" max="11269" width="11.42578125" style="527" customWidth="1"/>
    <col min="11270" max="11272" width="11.42578125" style="527"/>
    <col min="11273" max="11273" width="15.7109375" style="527" customWidth="1"/>
    <col min="11274" max="11520" width="11.42578125" style="527"/>
    <col min="11521" max="11521" width="2.7109375" style="527" customWidth="1"/>
    <col min="11522" max="11522" width="17.28515625" style="527" customWidth="1"/>
    <col min="11523" max="11523" width="23.28515625" style="527" customWidth="1"/>
    <col min="11524" max="11525" width="11.42578125" style="527" customWidth="1"/>
    <col min="11526" max="11528" width="11.42578125" style="527"/>
    <col min="11529" max="11529" width="15.7109375" style="527" customWidth="1"/>
    <col min="11530" max="11776" width="11.42578125" style="527"/>
    <col min="11777" max="11777" width="2.7109375" style="527" customWidth="1"/>
    <col min="11778" max="11778" width="17.28515625" style="527" customWidth="1"/>
    <col min="11779" max="11779" width="23.28515625" style="527" customWidth="1"/>
    <col min="11780" max="11781" width="11.42578125" style="527" customWidth="1"/>
    <col min="11782" max="11784" width="11.42578125" style="527"/>
    <col min="11785" max="11785" width="15.7109375" style="527" customWidth="1"/>
    <col min="11786" max="12032" width="11.42578125" style="527"/>
    <col min="12033" max="12033" width="2.7109375" style="527" customWidth="1"/>
    <col min="12034" max="12034" width="17.28515625" style="527" customWidth="1"/>
    <col min="12035" max="12035" width="23.28515625" style="527" customWidth="1"/>
    <col min="12036" max="12037" width="11.42578125" style="527" customWidth="1"/>
    <col min="12038" max="12040" width="11.42578125" style="527"/>
    <col min="12041" max="12041" width="15.7109375" style="527" customWidth="1"/>
    <col min="12042" max="12288" width="11.42578125" style="527"/>
    <col min="12289" max="12289" width="2.7109375" style="527" customWidth="1"/>
    <col min="12290" max="12290" width="17.28515625" style="527" customWidth="1"/>
    <col min="12291" max="12291" width="23.28515625" style="527" customWidth="1"/>
    <col min="12292" max="12293" width="11.42578125" style="527" customWidth="1"/>
    <col min="12294" max="12296" width="11.42578125" style="527"/>
    <col min="12297" max="12297" width="15.7109375" style="527" customWidth="1"/>
    <col min="12298" max="12544" width="11.42578125" style="527"/>
    <col min="12545" max="12545" width="2.7109375" style="527" customWidth="1"/>
    <col min="12546" max="12546" width="17.28515625" style="527" customWidth="1"/>
    <col min="12547" max="12547" width="23.28515625" style="527" customWidth="1"/>
    <col min="12548" max="12549" width="11.42578125" style="527" customWidth="1"/>
    <col min="12550" max="12552" width="11.42578125" style="527"/>
    <col min="12553" max="12553" width="15.7109375" style="527" customWidth="1"/>
    <col min="12554" max="12800" width="11.42578125" style="527"/>
    <col min="12801" max="12801" width="2.7109375" style="527" customWidth="1"/>
    <col min="12802" max="12802" width="17.28515625" style="527" customWidth="1"/>
    <col min="12803" max="12803" width="23.28515625" style="527" customWidth="1"/>
    <col min="12804" max="12805" width="11.42578125" style="527" customWidth="1"/>
    <col min="12806" max="12808" width="11.42578125" style="527"/>
    <col min="12809" max="12809" width="15.7109375" style="527" customWidth="1"/>
    <col min="12810" max="13056" width="11.42578125" style="527"/>
    <col min="13057" max="13057" width="2.7109375" style="527" customWidth="1"/>
    <col min="13058" max="13058" width="17.28515625" style="527" customWidth="1"/>
    <col min="13059" max="13059" width="23.28515625" style="527" customWidth="1"/>
    <col min="13060" max="13061" width="11.42578125" style="527" customWidth="1"/>
    <col min="13062" max="13064" width="11.42578125" style="527"/>
    <col min="13065" max="13065" width="15.7109375" style="527" customWidth="1"/>
    <col min="13066" max="13312" width="11.42578125" style="527"/>
    <col min="13313" max="13313" width="2.7109375" style="527" customWidth="1"/>
    <col min="13314" max="13314" width="17.28515625" style="527" customWidth="1"/>
    <col min="13315" max="13315" width="23.28515625" style="527" customWidth="1"/>
    <col min="13316" max="13317" width="11.42578125" style="527" customWidth="1"/>
    <col min="13318" max="13320" width="11.42578125" style="527"/>
    <col min="13321" max="13321" width="15.7109375" style="527" customWidth="1"/>
    <col min="13322" max="13568" width="11.42578125" style="527"/>
    <col min="13569" max="13569" width="2.7109375" style="527" customWidth="1"/>
    <col min="13570" max="13570" width="17.28515625" style="527" customWidth="1"/>
    <col min="13571" max="13571" width="23.28515625" style="527" customWidth="1"/>
    <col min="13572" max="13573" width="11.42578125" style="527" customWidth="1"/>
    <col min="13574" max="13576" width="11.42578125" style="527"/>
    <col min="13577" max="13577" width="15.7109375" style="527" customWidth="1"/>
    <col min="13578" max="13824" width="11.42578125" style="527"/>
    <col min="13825" max="13825" width="2.7109375" style="527" customWidth="1"/>
    <col min="13826" max="13826" width="17.28515625" style="527" customWidth="1"/>
    <col min="13827" max="13827" width="23.28515625" style="527" customWidth="1"/>
    <col min="13828" max="13829" width="11.42578125" style="527" customWidth="1"/>
    <col min="13830" max="13832" width="11.42578125" style="527"/>
    <col min="13833" max="13833" width="15.7109375" style="527" customWidth="1"/>
    <col min="13834" max="14080" width="11.42578125" style="527"/>
    <col min="14081" max="14081" width="2.7109375" style="527" customWidth="1"/>
    <col min="14082" max="14082" width="17.28515625" style="527" customWidth="1"/>
    <col min="14083" max="14083" width="23.28515625" style="527" customWidth="1"/>
    <col min="14084" max="14085" width="11.42578125" style="527" customWidth="1"/>
    <col min="14086" max="14088" width="11.42578125" style="527"/>
    <col min="14089" max="14089" width="15.7109375" style="527" customWidth="1"/>
    <col min="14090" max="14336" width="11.42578125" style="527"/>
    <col min="14337" max="14337" width="2.7109375" style="527" customWidth="1"/>
    <col min="14338" max="14338" width="17.28515625" style="527" customWidth="1"/>
    <col min="14339" max="14339" width="23.28515625" style="527" customWidth="1"/>
    <col min="14340" max="14341" width="11.42578125" style="527" customWidth="1"/>
    <col min="14342" max="14344" width="11.42578125" style="527"/>
    <col min="14345" max="14345" width="15.7109375" style="527" customWidth="1"/>
    <col min="14346" max="14592" width="11.42578125" style="527"/>
    <col min="14593" max="14593" width="2.7109375" style="527" customWidth="1"/>
    <col min="14594" max="14594" width="17.28515625" style="527" customWidth="1"/>
    <col min="14595" max="14595" width="23.28515625" style="527" customWidth="1"/>
    <col min="14596" max="14597" width="11.42578125" style="527" customWidth="1"/>
    <col min="14598" max="14600" width="11.42578125" style="527"/>
    <col min="14601" max="14601" width="15.7109375" style="527" customWidth="1"/>
    <col min="14602" max="14848" width="11.42578125" style="527"/>
    <col min="14849" max="14849" width="2.7109375" style="527" customWidth="1"/>
    <col min="14850" max="14850" width="17.28515625" style="527" customWidth="1"/>
    <col min="14851" max="14851" width="23.28515625" style="527" customWidth="1"/>
    <col min="14852" max="14853" width="11.42578125" style="527" customWidth="1"/>
    <col min="14854" max="14856" width="11.42578125" style="527"/>
    <col min="14857" max="14857" width="15.7109375" style="527" customWidth="1"/>
    <col min="14858" max="15104" width="11.42578125" style="527"/>
    <col min="15105" max="15105" width="2.7109375" style="527" customWidth="1"/>
    <col min="15106" max="15106" width="17.28515625" style="527" customWidth="1"/>
    <col min="15107" max="15107" width="23.28515625" style="527" customWidth="1"/>
    <col min="15108" max="15109" width="11.42578125" style="527" customWidth="1"/>
    <col min="15110" max="15112" width="11.42578125" style="527"/>
    <col min="15113" max="15113" width="15.7109375" style="527" customWidth="1"/>
    <col min="15114" max="15360" width="11.42578125" style="527"/>
    <col min="15361" max="15361" width="2.7109375" style="527" customWidth="1"/>
    <col min="15362" max="15362" width="17.28515625" style="527" customWidth="1"/>
    <col min="15363" max="15363" width="23.28515625" style="527" customWidth="1"/>
    <col min="15364" max="15365" width="11.42578125" style="527" customWidth="1"/>
    <col min="15366" max="15368" width="11.42578125" style="527"/>
    <col min="15369" max="15369" width="15.7109375" style="527" customWidth="1"/>
    <col min="15370" max="15616" width="11.42578125" style="527"/>
    <col min="15617" max="15617" width="2.7109375" style="527" customWidth="1"/>
    <col min="15618" max="15618" width="17.28515625" style="527" customWidth="1"/>
    <col min="15619" max="15619" width="23.28515625" style="527" customWidth="1"/>
    <col min="15620" max="15621" width="11.42578125" style="527" customWidth="1"/>
    <col min="15622" max="15624" width="11.42578125" style="527"/>
    <col min="15625" max="15625" width="15.7109375" style="527" customWidth="1"/>
    <col min="15626" max="15872" width="11.42578125" style="527"/>
    <col min="15873" max="15873" width="2.7109375" style="527" customWidth="1"/>
    <col min="15874" max="15874" width="17.28515625" style="527" customWidth="1"/>
    <col min="15875" max="15875" width="23.28515625" style="527" customWidth="1"/>
    <col min="15876" max="15877" width="11.42578125" style="527" customWidth="1"/>
    <col min="15878" max="15880" width="11.42578125" style="527"/>
    <col min="15881" max="15881" width="15.7109375" style="527" customWidth="1"/>
    <col min="15882" max="16128" width="11.42578125" style="527"/>
    <col min="16129" max="16129" width="2.7109375" style="527" customWidth="1"/>
    <col min="16130" max="16130" width="17.28515625" style="527" customWidth="1"/>
    <col min="16131" max="16131" width="23.28515625" style="527" customWidth="1"/>
    <col min="16132" max="16133" width="11.42578125" style="527" customWidth="1"/>
    <col min="16134" max="16136" width="11.42578125" style="527"/>
    <col min="16137" max="16137" width="15.7109375" style="527" customWidth="1"/>
    <col min="16138" max="16384" width="11.42578125" style="527"/>
  </cols>
  <sheetData>
    <row r="1" spans="1:11" s="488" customFormat="1" ht="32.25" customHeight="1" x14ac:dyDescent="0.2">
      <c r="A1" s="487"/>
      <c r="B1" s="487"/>
      <c r="C1" s="487"/>
      <c r="D1" s="487"/>
      <c r="E1" s="487"/>
      <c r="F1" s="487"/>
      <c r="G1" s="487"/>
      <c r="I1" s="489"/>
    </row>
    <row r="2" spans="1:11" s="491" customFormat="1" ht="13.15" customHeight="1" x14ac:dyDescent="0.2">
      <c r="A2" s="490"/>
      <c r="G2" s="492" t="s">
        <v>512</v>
      </c>
      <c r="H2" s="493"/>
      <c r="I2" s="493"/>
      <c r="K2" s="489"/>
    </row>
    <row r="3" spans="1:11" s="488" customFormat="1" ht="19.5" customHeight="1" x14ac:dyDescent="0.25">
      <c r="A3" s="494" t="s">
        <v>513</v>
      </c>
      <c r="D3" s="495"/>
    </row>
    <row r="4" spans="1:11" s="491" customFormat="1" ht="19.5" customHeight="1" x14ac:dyDescent="0.2">
      <c r="A4" s="490"/>
      <c r="G4" s="496"/>
      <c r="H4" s="493"/>
      <c r="I4" s="493"/>
    </row>
    <row r="5" spans="1:11" s="491" customFormat="1" ht="13.15" customHeight="1" x14ac:dyDescent="0.2">
      <c r="A5" s="490"/>
      <c r="G5" s="496"/>
      <c r="H5" s="493"/>
      <c r="I5" s="493"/>
    </row>
    <row r="6" spans="1:11" s="491" customFormat="1" ht="13.15" customHeight="1" x14ac:dyDescent="0.2">
      <c r="A6" s="497" t="s">
        <v>514</v>
      </c>
      <c r="B6" s="498"/>
      <c r="C6" s="498"/>
      <c r="D6" s="498"/>
      <c r="E6" s="498"/>
      <c r="F6" s="497"/>
      <c r="G6" s="497"/>
      <c r="H6" s="493"/>
      <c r="I6" s="493"/>
    </row>
    <row r="7" spans="1:11" s="491" customFormat="1" ht="13.15" customHeight="1" x14ac:dyDescent="0.2">
      <c r="A7" s="490"/>
      <c r="G7" s="496"/>
      <c r="H7" s="493"/>
      <c r="I7" s="493"/>
    </row>
    <row r="8" spans="1:11" s="496" customFormat="1" ht="13.15" customHeight="1" x14ac:dyDescent="0.2">
      <c r="B8" s="499" t="s">
        <v>515</v>
      </c>
      <c r="C8" s="500"/>
      <c r="D8" s="500"/>
      <c r="E8" s="501"/>
      <c r="F8" s="502"/>
      <c r="G8" s="502"/>
      <c r="H8" s="493"/>
      <c r="I8" s="493"/>
    </row>
    <row r="9" spans="1:11" s="496" customFormat="1" ht="13.15" customHeight="1" x14ac:dyDescent="0.2">
      <c r="A9" s="503"/>
      <c r="B9" s="504" t="s">
        <v>516</v>
      </c>
      <c r="C9" s="504"/>
      <c r="D9" s="505"/>
      <c r="E9" s="506"/>
      <c r="F9" s="506"/>
      <c r="H9" s="493"/>
      <c r="I9" s="493"/>
    </row>
    <row r="10" spans="1:11" s="496" customFormat="1" ht="13.15" customHeight="1" x14ac:dyDescent="0.2">
      <c r="A10" s="503"/>
      <c r="B10" s="507" t="s">
        <v>517</v>
      </c>
      <c r="C10" s="507"/>
      <c r="D10" s="508"/>
      <c r="E10" s="509"/>
      <c r="G10" s="510"/>
      <c r="H10" s="493"/>
      <c r="I10" s="493"/>
    </row>
    <row r="11" spans="1:11" s="496" customFormat="1" ht="13.15" customHeight="1" x14ac:dyDescent="0.2">
      <c r="A11" s="503"/>
      <c r="B11" s="511" t="s">
        <v>518</v>
      </c>
      <c r="C11" s="504"/>
      <c r="D11" s="508"/>
      <c r="E11" s="509"/>
      <c r="G11" s="510"/>
      <c r="H11" s="512"/>
      <c r="I11" s="512"/>
    </row>
    <row r="12" spans="1:11" s="496" customFormat="1" ht="13.15" customHeight="1" x14ac:dyDescent="0.2">
      <c r="A12" s="503"/>
      <c r="B12" s="513" t="s">
        <v>519</v>
      </c>
      <c r="C12" s="513"/>
      <c r="D12" s="508"/>
      <c r="E12" s="509"/>
      <c r="G12" s="510"/>
      <c r="H12" s="512"/>
      <c r="I12" s="512"/>
    </row>
    <row r="13" spans="1:11" s="496" customFormat="1" ht="13.15" customHeight="1" x14ac:dyDescent="0.2">
      <c r="A13" s="503"/>
      <c r="B13" s="513" t="s">
        <v>520</v>
      </c>
      <c r="C13" s="513"/>
      <c r="D13" s="508"/>
      <c r="E13" s="509"/>
      <c r="G13" s="510"/>
    </row>
    <row r="14" spans="1:11" s="496" customFormat="1" ht="13.15" customHeight="1" x14ac:dyDescent="0.2">
      <c r="A14" s="503"/>
      <c r="B14" s="513" t="s">
        <v>521</v>
      </c>
      <c r="C14" s="513"/>
      <c r="D14" s="508"/>
      <c r="E14" s="509"/>
      <c r="G14" s="510"/>
    </row>
    <row r="15" spans="1:11" s="496" customFormat="1" ht="13.15" customHeight="1" x14ac:dyDescent="0.2">
      <c r="A15" s="503"/>
      <c r="B15" s="513" t="s">
        <v>522</v>
      </c>
      <c r="C15" s="513"/>
      <c r="D15" s="508"/>
      <c r="E15" s="509"/>
      <c r="G15" s="510"/>
    </row>
    <row r="16" spans="1:11" s="496" customFormat="1" ht="13.15" customHeight="1" x14ac:dyDescent="0.2">
      <c r="A16" s="503"/>
      <c r="B16" s="514" t="s">
        <v>523</v>
      </c>
      <c r="C16" s="514"/>
      <c r="D16" s="508"/>
      <c r="E16" s="509"/>
      <c r="G16" s="510"/>
    </row>
    <row r="17" spans="1:7" s="496" customFormat="1" ht="13.15" customHeight="1" x14ac:dyDescent="0.2">
      <c r="A17" s="503"/>
      <c r="B17" s="514"/>
      <c r="C17" s="514"/>
      <c r="D17" s="508"/>
      <c r="E17" s="509"/>
      <c r="G17" s="510"/>
    </row>
    <row r="18" spans="1:7" s="496" customFormat="1" ht="13.15" customHeight="1" x14ac:dyDescent="0.2">
      <c r="B18" s="499" t="s">
        <v>524</v>
      </c>
      <c r="C18" s="515"/>
      <c r="D18" s="508"/>
      <c r="E18" s="509"/>
      <c r="G18" s="510"/>
    </row>
    <row r="19" spans="1:7" s="496" customFormat="1" ht="13.15" customHeight="1" x14ac:dyDescent="0.2">
      <c r="A19" s="503"/>
      <c r="B19" s="511" t="s">
        <v>525</v>
      </c>
      <c r="C19" s="504"/>
      <c r="D19" s="508"/>
      <c r="E19" s="509"/>
      <c r="G19" s="510"/>
    </row>
    <row r="20" spans="1:7" s="496" customFormat="1" ht="13.15" customHeight="1" x14ac:dyDescent="0.2">
      <c r="A20" s="503"/>
      <c r="B20" s="514" t="s">
        <v>526</v>
      </c>
      <c r="C20" s="514"/>
      <c r="D20" s="508"/>
      <c r="E20" s="509"/>
      <c r="G20" s="510"/>
    </row>
    <row r="21" spans="1:7" s="496" customFormat="1" ht="13.15" customHeight="1" x14ac:dyDescent="0.2">
      <c r="A21" s="503"/>
      <c r="B21" s="513" t="s">
        <v>527</v>
      </c>
      <c r="C21" s="513"/>
      <c r="D21" s="508"/>
      <c r="E21" s="509"/>
      <c r="G21" s="510"/>
    </row>
    <row r="22" spans="1:7" s="496" customFormat="1" ht="13.15" customHeight="1" x14ac:dyDescent="0.2">
      <c r="A22" s="503"/>
      <c r="B22" s="513" t="s">
        <v>528</v>
      </c>
      <c r="C22" s="513"/>
      <c r="D22" s="508"/>
      <c r="E22" s="509"/>
      <c r="G22" s="510"/>
    </row>
    <row r="23" spans="1:7" s="496" customFormat="1" ht="13.15" customHeight="1" x14ac:dyDescent="0.2">
      <c r="A23" s="503"/>
      <c r="B23" s="513" t="s">
        <v>529</v>
      </c>
      <c r="C23" s="513"/>
      <c r="D23" s="508"/>
      <c r="E23" s="509"/>
      <c r="G23" s="510"/>
    </row>
    <row r="24" spans="1:7" s="496" customFormat="1" ht="13.15" customHeight="1" x14ac:dyDescent="0.2">
      <c r="A24" s="503"/>
      <c r="B24" s="513" t="s">
        <v>530</v>
      </c>
      <c r="C24" s="513"/>
      <c r="D24" s="508"/>
      <c r="E24" s="509"/>
      <c r="G24" s="510"/>
    </row>
    <row r="25" spans="1:7" s="496" customFormat="1" ht="13.15" customHeight="1" x14ac:dyDescent="0.2">
      <c r="A25" s="503"/>
      <c r="B25" s="513" t="s">
        <v>531</v>
      </c>
      <c r="C25" s="513"/>
      <c r="D25" s="508"/>
      <c r="E25" s="509"/>
      <c r="G25" s="491"/>
    </row>
    <row r="26" spans="1:7" s="496" customFormat="1" ht="13.15" customHeight="1" x14ac:dyDescent="0.2">
      <c r="A26" s="503"/>
      <c r="B26" s="511" t="s">
        <v>532</v>
      </c>
      <c r="C26" s="504"/>
      <c r="D26" s="508"/>
      <c r="E26" s="509"/>
      <c r="G26" s="491"/>
    </row>
    <row r="27" spans="1:7" s="491" customFormat="1" ht="13.15" customHeight="1" x14ac:dyDescent="0.2">
      <c r="A27" s="516" t="s">
        <v>533</v>
      </c>
      <c r="B27" s="511" t="s">
        <v>533</v>
      </c>
      <c r="C27" s="504"/>
      <c r="D27" s="508"/>
      <c r="E27" s="509"/>
      <c r="F27" s="496"/>
    </row>
    <row r="28" spans="1:7" s="491" customFormat="1" ht="13.15" customHeight="1" x14ac:dyDescent="0.2">
      <c r="A28" s="503"/>
      <c r="B28" s="511" t="s">
        <v>534</v>
      </c>
      <c r="C28" s="504"/>
      <c r="D28" s="508"/>
      <c r="E28" s="509"/>
      <c r="F28" s="496"/>
    </row>
    <row r="29" spans="1:7" s="491" customFormat="1" ht="13.15" customHeight="1" x14ac:dyDescent="0.2">
      <c r="A29" s="503"/>
      <c r="B29" s="513" t="s">
        <v>535</v>
      </c>
      <c r="C29" s="517"/>
      <c r="D29" s="508"/>
      <c r="E29" s="509"/>
    </row>
    <row r="30" spans="1:7" s="491" customFormat="1" ht="13.15" customHeight="1" x14ac:dyDescent="0.2">
      <c r="A30" s="503"/>
      <c r="B30" s="513" t="s">
        <v>536</v>
      </c>
      <c r="C30" s="513"/>
      <c r="D30" s="508"/>
      <c r="E30" s="509"/>
    </row>
    <row r="31" spans="1:7" s="491" customFormat="1" ht="13.15" customHeight="1" x14ac:dyDescent="0.2">
      <c r="A31" s="503"/>
      <c r="B31" s="513" t="s">
        <v>537</v>
      </c>
      <c r="C31" s="513"/>
      <c r="D31" s="508"/>
      <c r="E31" s="509"/>
    </row>
    <row r="32" spans="1:7" s="491" customFormat="1" ht="13.15" customHeight="1" x14ac:dyDescent="0.2">
      <c r="A32" s="503"/>
      <c r="B32" s="518" t="s">
        <v>538</v>
      </c>
      <c r="C32" s="518"/>
      <c r="D32" s="508"/>
      <c r="E32" s="509"/>
    </row>
    <row r="33" spans="1:7" s="491" customFormat="1" ht="13.15" customHeight="1" x14ac:dyDescent="0.2">
      <c r="A33" s="503"/>
      <c r="B33" s="513" t="s">
        <v>539</v>
      </c>
      <c r="C33" s="513"/>
      <c r="D33" s="508"/>
      <c r="E33" s="509"/>
    </row>
    <row r="34" spans="1:7" s="491" customFormat="1" ht="13.15" customHeight="1" x14ac:dyDescent="0.2">
      <c r="A34" s="503"/>
      <c r="B34" s="513" t="s">
        <v>540</v>
      </c>
      <c r="C34" s="513"/>
      <c r="D34" s="508"/>
      <c r="E34" s="509"/>
    </row>
    <row r="35" spans="1:7" s="491" customFormat="1" ht="13.15" customHeight="1" x14ac:dyDescent="0.2">
      <c r="A35" s="503"/>
      <c r="B35" s="513" t="s">
        <v>541</v>
      </c>
      <c r="C35" s="513"/>
      <c r="D35" s="508"/>
      <c r="E35" s="509"/>
    </row>
    <row r="36" spans="1:7" s="491" customFormat="1" ht="13.15" customHeight="1" x14ac:dyDescent="0.2">
      <c r="A36" s="503"/>
      <c r="B36" s="519"/>
      <c r="C36" s="520"/>
      <c r="D36" s="508"/>
      <c r="E36" s="509"/>
    </row>
    <row r="37" spans="1:7" s="496" customFormat="1" ht="13.15" customHeight="1" x14ac:dyDescent="0.2">
      <c r="A37" s="521" t="s">
        <v>542</v>
      </c>
      <c r="B37" s="522"/>
      <c r="C37" s="522"/>
      <c r="D37" s="522"/>
      <c r="E37" s="522"/>
      <c r="F37" s="523"/>
      <c r="G37" s="523"/>
    </row>
    <row r="38" spans="1:7" ht="13.15" customHeight="1" x14ac:dyDescent="0.2">
      <c r="A38" s="524"/>
      <c r="B38" s="525"/>
      <c r="C38" s="525"/>
      <c r="D38" s="526"/>
      <c r="E38" s="526"/>
      <c r="F38" s="526"/>
      <c r="G38" s="526"/>
    </row>
    <row r="39" spans="1:7" ht="13.15" customHeight="1" x14ac:dyDescent="0.2">
      <c r="A39" s="528" t="s">
        <v>543</v>
      </c>
      <c r="B39" s="528"/>
      <c r="C39" s="528"/>
      <c r="D39" s="528"/>
      <c r="E39" s="528"/>
      <c r="F39" s="528"/>
      <c r="G39" s="528"/>
    </row>
    <row r="40" spans="1:7" ht="13.15" customHeight="1" x14ac:dyDescent="0.2">
      <c r="A40" s="503"/>
      <c r="B40" s="529"/>
      <c r="C40" s="529"/>
      <c r="D40" s="508"/>
      <c r="E40" s="509"/>
      <c r="F40" s="491"/>
      <c r="G40" s="491"/>
    </row>
    <row r="41" spans="1:7" ht="13.15" customHeight="1" x14ac:dyDescent="0.2">
      <c r="A41" s="530" t="s">
        <v>544</v>
      </c>
      <c r="B41" s="530"/>
      <c r="C41" s="530"/>
      <c r="D41" s="530"/>
      <c r="E41" s="530"/>
      <c r="F41" s="531"/>
      <c r="G41" s="531"/>
    </row>
    <row r="42" spans="1:7" ht="13.15" customHeight="1" x14ac:dyDescent="0.2">
      <c r="A42" s="531"/>
      <c r="B42" s="531"/>
      <c r="C42" s="531"/>
      <c r="D42" s="531"/>
      <c r="E42" s="531"/>
      <c r="F42" s="531"/>
      <c r="G42" s="531"/>
    </row>
    <row r="43" spans="1:7" ht="13.15" customHeight="1" x14ac:dyDescent="0.2">
      <c r="A43" s="532"/>
      <c r="B43" s="532"/>
      <c r="C43" s="532"/>
      <c r="D43" s="532"/>
      <c r="E43" s="532"/>
    </row>
    <row r="44" spans="1:7" ht="13.15" customHeight="1" x14ac:dyDescent="0.2">
      <c r="A44" s="533" t="s">
        <v>545</v>
      </c>
      <c r="B44" s="533"/>
      <c r="C44" s="533"/>
      <c r="D44" s="533"/>
      <c r="E44" s="533"/>
      <c r="F44" s="533"/>
      <c r="G44" s="533"/>
    </row>
    <row r="45" spans="1:7" ht="13.15" customHeight="1" x14ac:dyDescent="0.2">
      <c r="A45" s="528" t="s">
        <v>546</v>
      </c>
      <c r="B45" s="528"/>
      <c r="C45" s="534" t="s">
        <v>547</v>
      </c>
      <c r="D45" s="534"/>
      <c r="E45" s="534"/>
      <c r="F45" s="534"/>
      <c r="G45" s="534"/>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4C03FCC3-821F-4C79-BF6E-03EAA48959EC}"/>
    <hyperlink ref="A41:G42" r:id="rId2" display="Das Glossar enthält Erläuterungen zu allen statistisch relevanten Begriffen, die in den verschiedenen Produkten der Statistik der BA Verwendung finden." xr:uid="{F9A53B7A-4FD2-4C8A-A919-9D6A4D914B5E}"/>
    <hyperlink ref="A45:B45" r:id="rId3" display="Abkürzungsverzeichnis" xr:uid="{5D880A38-8D43-43DE-895B-1F14666A801A}"/>
    <hyperlink ref="C45" r:id="rId4" xr:uid="{23A5921C-BC30-4E4D-AC07-33EE28302EFE}"/>
    <hyperlink ref="A39:G39" r:id="rId5" display="Die Qualitätsberichte der Statistik erläutern die Entstehung und Aussagekraft der jeweiligen Fachstatistik." xr:uid="{5B577C29-2E16-4F4C-9F2E-6234C5616339}"/>
    <hyperlink ref="B9:D9" r:id="rId6" display="Arbeitsuche, Arbeitslosigkeit und Unterbeschäftigung" xr:uid="{F3C4A70B-F7DB-4789-ABE2-1F3AF5A57541}"/>
    <hyperlink ref="B10:C10" r:id="rId7" display="Ausbildungsmarkt" xr:uid="{4A2B40EC-4BFA-4DC0-852C-E604548BBA80}"/>
    <hyperlink ref="B11:C11" r:id="rId8" display="Beschäftigung" xr:uid="{F7C29640-9DBE-4B84-9F52-405CDCA54D2D}"/>
    <hyperlink ref="B12:C12" r:id="rId9" display="Einnahmen/Ausgaben" xr:uid="{A9E189FE-886E-4EB0-8758-8C536EBB7C78}"/>
    <hyperlink ref="B13:C13" r:id="rId10" display="Förderung und berufliche Rehabilitation" xr:uid="{5762E792-1836-4BBE-AF1D-FEB5067ECD8C}"/>
    <hyperlink ref="B14:C14" r:id="rId11" display="Gemeldete Arbeitsstellen" xr:uid="{AD5A4F93-B60B-482A-B11E-0630A4CA6E81}"/>
    <hyperlink ref="B15:C15" r:id="rId12" display="Grundsicherung für Arbeitsuchende (SGB II)" xr:uid="{9B5549F2-C05E-49B4-A851-8FF44E669E50}"/>
    <hyperlink ref="B16:C16" r:id="rId13" display="Leistungen SGB III" xr:uid="{D4B9A224-204E-492E-80BC-5C644F9285ED}"/>
    <hyperlink ref="B19:C19" r:id="rId14" display="Berufe" xr:uid="{E217282A-41E4-411F-AB93-862AD276DDA5}"/>
    <hyperlink ref="B20:C20" r:id="rId15" display="Bildung" xr:uid="{76585573-A166-4982-9820-CCCAC2EBC2BF}"/>
    <hyperlink ref="B21:C21" r:id="rId16" display="Demografie" xr:uid="{FDE963FC-0CB5-471F-BC14-4120AEE02D9B}"/>
    <hyperlink ref="B22:C22" r:id="rId17" display="Eingliederungsbilanzen" xr:uid="{CC66A69F-46F0-48B0-9746-0352989F6945}"/>
    <hyperlink ref="B23:C23" r:id="rId18" display="Entgelt" xr:uid="{BE770C85-7001-44C7-AAD8-5D648B6D3A1D}"/>
    <hyperlink ref="B24:C24" r:id="rId19" display="Fachkräftebedarf" xr:uid="{FCE315F6-A7EC-4235-B17F-988A3DAA36F5}"/>
    <hyperlink ref="B25:C25" r:id="rId20" display="Familien und Kinder" xr:uid="{22D08D3C-5AB8-436C-9CBA-6F61416741DE}"/>
    <hyperlink ref="B26:C26" r:id="rId21" display="Frauen und Männer" xr:uid="{1AB27F6F-3AD9-4B6D-BEE8-62C88C34BE95}"/>
    <hyperlink ref="B28:C28" r:id="rId22" display="Langzeitarbeitslosigkeit" xr:uid="{04A99C63-0B95-4409-B94E-83ECEE708016}"/>
    <hyperlink ref="B29:C29" r:id="rId23" display="Menschen mit Behinderungen" xr:uid="{FA811873-BC06-4255-A099-83E2E1047F7C}"/>
    <hyperlink ref="B30:C30" r:id="rId24" display="Migration" xr:uid="{370C217F-0B1A-47D1-B937-D5EE8280B016}"/>
    <hyperlink ref="B31:C31" r:id="rId25" display="Regionale Mobilität" xr:uid="{A682F3EE-E08E-4804-BCB0-1B490D6FD8E1}"/>
    <hyperlink ref="B34:C34" r:id="rId26" display="Wirtschaftszweige" xr:uid="{F81C034D-9A12-4CD7-BD1B-72883CDACF78}"/>
    <hyperlink ref="B35:C35" r:id="rId27" display="Zeitarbeit" xr:uid="{D63C8FFF-7B1F-447B-A25A-F1E5B8B9F937}"/>
    <hyperlink ref="A27" r:id="rId28" tooltip="Jüngere" display="https://statistik.arbeitsagentur.de/DE/Navigation/Statistiken/Themen-im-Fokus/Juengere/Juengere-Nav.html?mtm_campaign=Bericht" xr:uid="{AC327B9A-BD13-44A9-AF31-498F9122DBF0}"/>
    <hyperlink ref="B27:C27" r:id="rId29" display="Jüngere" xr:uid="{6713E3E8-2C83-4D96-B543-A00BE206736E}"/>
    <hyperlink ref="B33:C33" r:id="rId30" display="Ukraine-Krieg" xr:uid="{5D74C5F8-8FDE-4D30-AC96-518CB7222832}"/>
    <hyperlink ref="A37:E37" r:id="rId31" display="Die Methodischen Hinweise der Statistik bieten ergänzende Informationen." xr:uid="{46D3458A-BFD2-476F-BF0B-C2148FAD4201}"/>
    <hyperlink ref="B32" r:id="rId32" xr:uid="{395C1536-60E9-44C5-9E2F-4979BE0B7D3E}"/>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65E8B-45A8-4A99-811C-C788A1972861}">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4" customWidth="1"/>
    <col min="2" max="4" width="15.140625" style="14" customWidth="1"/>
    <col min="5" max="5" width="6.42578125" style="14" customWidth="1"/>
    <col min="6" max="6" width="20.7109375" style="14" customWidth="1"/>
    <col min="7" max="7" width="13.28515625" style="15" customWidth="1"/>
    <col min="8" max="16384" width="11.140625" style="14"/>
  </cols>
  <sheetData>
    <row r="1" spans="1:7" s="13" customFormat="1" ht="33.75" customHeight="1" x14ac:dyDescent="0.2">
      <c r="A1" s="10"/>
      <c r="B1" s="11"/>
      <c r="C1" s="11"/>
      <c r="D1" s="11"/>
      <c r="E1" s="11"/>
      <c r="F1" s="11"/>
      <c r="G1" s="12" t="s">
        <v>40</v>
      </c>
    </row>
    <row r="2" spans="1:7" ht="12.75" customHeight="1" x14ac:dyDescent="0.2"/>
    <row r="3" spans="1:7" ht="12.75" x14ac:dyDescent="0.2"/>
    <row r="4" spans="1:7" ht="15.75" x14ac:dyDescent="0.25">
      <c r="A4" s="16" t="s">
        <v>41</v>
      </c>
      <c r="C4" s="16"/>
      <c r="D4" s="16"/>
      <c r="E4" s="16"/>
      <c r="F4" s="16"/>
    </row>
    <row r="5" spans="1:7" ht="12.75" x14ac:dyDescent="0.2"/>
    <row r="6" spans="1:7" ht="12.75" x14ac:dyDescent="0.2"/>
    <row r="7" spans="1:7" ht="15" x14ac:dyDescent="0.25">
      <c r="A7" s="17" t="s">
        <v>5</v>
      </c>
      <c r="C7" s="18"/>
      <c r="D7" s="18"/>
      <c r="E7" s="18"/>
      <c r="F7" s="18"/>
    </row>
    <row r="8" spans="1:7" ht="15" customHeight="1" x14ac:dyDescent="0.2">
      <c r="A8" s="15" t="s">
        <v>7</v>
      </c>
      <c r="C8" s="19"/>
      <c r="D8" s="19"/>
      <c r="E8" s="19"/>
      <c r="F8" s="19"/>
    </row>
    <row r="9" spans="1:7" ht="15" customHeight="1" x14ac:dyDescent="0.2">
      <c r="A9" s="19" t="s">
        <v>42</v>
      </c>
      <c r="C9" s="19"/>
      <c r="D9" s="19"/>
      <c r="E9" s="19"/>
      <c r="F9" s="19"/>
    </row>
    <row r="10" spans="1:7" ht="15" customHeight="1" x14ac:dyDescent="0.2"/>
    <row r="11" spans="1:7" ht="15" customHeight="1" x14ac:dyDescent="0.2">
      <c r="A11" s="17"/>
    </row>
    <row r="12" spans="1:7" s="15" customFormat="1" ht="15" customHeight="1" x14ac:dyDescent="0.2">
      <c r="A12" s="17" t="s">
        <v>43</v>
      </c>
      <c r="B12" s="17"/>
      <c r="C12" s="17"/>
      <c r="D12" s="17"/>
      <c r="E12" s="17"/>
    </row>
    <row r="13" spans="1:7" s="15" customFormat="1" ht="15" customHeight="1" x14ac:dyDescent="0.2">
      <c r="A13" s="15" t="s">
        <v>44</v>
      </c>
      <c r="F13" s="20"/>
    </row>
    <row r="14" spans="1:7" s="15" customFormat="1" ht="15" customHeight="1" x14ac:dyDescent="0.2">
      <c r="B14" s="15" t="s">
        <v>45</v>
      </c>
      <c r="F14" s="20"/>
      <c r="G14" s="21" t="s">
        <v>46</v>
      </c>
    </row>
    <row r="15" spans="1:7" s="15" customFormat="1" ht="15" customHeight="1" x14ac:dyDescent="0.2">
      <c r="A15" s="15" t="s">
        <v>47</v>
      </c>
      <c r="F15" s="20"/>
    </row>
    <row r="16" spans="1:7" s="15" customFormat="1" ht="15" customHeight="1" x14ac:dyDescent="0.2">
      <c r="B16" s="15" t="s">
        <v>48</v>
      </c>
      <c r="F16" s="20"/>
    </row>
    <row r="17" spans="1:7" s="15" customFormat="1" ht="15" customHeight="1" x14ac:dyDescent="0.2">
      <c r="B17" s="15" t="s">
        <v>49</v>
      </c>
      <c r="F17" s="20"/>
      <c r="G17" s="21" t="s">
        <v>50</v>
      </c>
    </row>
    <row r="18" spans="1:7" s="15" customFormat="1" ht="15" customHeight="1" x14ac:dyDescent="0.2">
      <c r="F18" s="20"/>
    </row>
    <row r="19" spans="1:7" s="15" customFormat="1" ht="15" customHeight="1" x14ac:dyDescent="0.2">
      <c r="A19" s="17" t="s">
        <v>51</v>
      </c>
      <c r="F19" s="20"/>
    </row>
    <row r="20" spans="1:7" s="15" customFormat="1" ht="15" customHeight="1" x14ac:dyDescent="0.2">
      <c r="B20" s="15" t="s">
        <v>52</v>
      </c>
      <c r="F20" s="20"/>
      <c r="G20" s="21" t="s">
        <v>53</v>
      </c>
    </row>
    <row r="21" spans="1:7" s="15" customFormat="1" ht="15" customHeight="1" x14ac:dyDescent="0.2">
      <c r="B21" s="15" t="s">
        <v>45</v>
      </c>
      <c r="F21" s="20"/>
      <c r="G21" s="21" t="s">
        <v>54</v>
      </c>
    </row>
    <row r="22" spans="1:7" s="15" customFormat="1" ht="15" customHeight="1" x14ac:dyDescent="0.2">
      <c r="B22" s="15" t="s">
        <v>55</v>
      </c>
      <c r="F22" s="20"/>
      <c r="G22" s="21" t="s">
        <v>56</v>
      </c>
    </row>
    <row r="23" spans="1:7" s="15" customFormat="1" ht="15" customHeight="1" x14ac:dyDescent="0.2">
      <c r="B23" s="15" t="s">
        <v>57</v>
      </c>
      <c r="F23" s="20"/>
      <c r="G23" s="21" t="s">
        <v>58</v>
      </c>
    </row>
    <row r="24" spans="1:7" s="15" customFormat="1" ht="15" customHeight="1" x14ac:dyDescent="0.2">
      <c r="F24" s="20"/>
    </row>
    <row r="25" spans="1:7" s="15" customFormat="1" ht="15" customHeight="1" x14ac:dyDescent="0.2">
      <c r="A25" s="17" t="s">
        <v>59</v>
      </c>
      <c r="F25" s="20"/>
    </row>
    <row r="26" spans="1:7" s="15" customFormat="1" ht="15" customHeight="1" x14ac:dyDescent="0.2">
      <c r="B26" s="15" t="s">
        <v>52</v>
      </c>
      <c r="F26" s="20"/>
      <c r="G26" s="21" t="s">
        <v>60</v>
      </c>
    </row>
    <row r="27" spans="1:7" s="15" customFormat="1" ht="15" customHeight="1" x14ac:dyDescent="0.2">
      <c r="B27" s="15" t="s">
        <v>45</v>
      </c>
      <c r="F27" s="20"/>
      <c r="G27" s="21" t="s">
        <v>61</v>
      </c>
    </row>
    <row r="28" spans="1:7" s="15" customFormat="1" ht="15" customHeight="1" x14ac:dyDescent="0.2">
      <c r="B28" s="15" t="s">
        <v>55</v>
      </c>
      <c r="F28" s="20"/>
      <c r="G28" s="21" t="s">
        <v>62</v>
      </c>
    </row>
    <row r="29" spans="1:7" s="15" customFormat="1" ht="15" customHeight="1" x14ac:dyDescent="0.2">
      <c r="A29" s="15" t="s">
        <v>63</v>
      </c>
      <c r="B29" s="15" t="s">
        <v>57</v>
      </c>
      <c r="F29" s="20"/>
      <c r="G29" s="21" t="s">
        <v>64</v>
      </c>
    </row>
    <row r="30" spans="1:7" s="15" customFormat="1" ht="15" customHeight="1" x14ac:dyDescent="0.2">
      <c r="F30" s="20"/>
    </row>
    <row r="31" spans="1:7" s="15" customFormat="1" ht="15" customHeight="1" x14ac:dyDescent="0.2">
      <c r="A31" s="17" t="s">
        <v>65</v>
      </c>
      <c r="F31" s="20"/>
    </row>
    <row r="32" spans="1:7" s="15" customFormat="1" ht="15" customHeight="1" x14ac:dyDescent="0.2">
      <c r="B32" s="15" t="s">
        <v>66</v>
      </c>
      <c r="F32" s="20"/>
      <c r="G32" s="21" t="s">
        <v>67</v>
      </c>
    </row>
    <row r="33" spans="1:7" s="15" customFormat="1" ht="15" customHeight="1" x14ac:dyDescent="0.2">
      <c r="B33" s="15" t="s">
        <v>55</v>
      </c>
      <c r="F33" s="20"/>
      <c r="G33" s="21" t="s">
        <v>68</v>
      </c>
    </row>
    <row r="34" spans="1:7" s="15" customFormat="1" ht="15" customHeight="1" x14ac:dyDescent="0.2">
      <c r="B34" s="15" t="s">
        <v>57</v>
      </c>
      <c r="F34" s="20"/>
      <c r="G34" s="21" t="s">
        <v>69</v>
      </c>
    </row>
    <row r="35" spans="1:7" s="15" customFormat="1" ht="15" customHeight="1" x14ac:dyDescent="0.2">
      <c r="F35" s="20"/>
    </row>
    <row r="36" spans="1:7" s="15" customFormat="1" ht="15" customHeight="1" x14ac:dyDescent="0.2">
      <c r="A36" s="17" t="s">
        <v>70</v>
      </c>
      <c r="F36" s="20"/>
    </row>
    <row r="37" spans="1:7" s="15" customFormat="1" ht="15" customHeight="1" x14ac:dyDescent="0.2">
      <c r="B37" s="15" t="s">
        <v>55</v>
      </c>
      <c r="F37" s="20"/>
      <c r="G37" s="21" t="s">
        <v>71</v>
      </c>
    </row>
    <row r="38" spans="1:7" s="15" customFormat="1" ht="15" customHeight="1" x14ac:dyDescent="0.2">
      <c r="B38" s="15" t="s">
        <v>57</v>
      </c>
      <c r="F38" s="20"/>
      <c r="G38" s="21" t="s">
        <v>72</v>
      </c>
    </row>
    <row r="39" spans="1:7" s="15" customFormat="1" ht="15" customHeight="1" x14ac:dyDescent="0.2">
      <c r="F39" s="20"/>
    </row>
    <row r="40" spans="1:7" s="15" customFormat="1" ht="15" customHeight="1" x14ac:dyDescent="0.2">
      <c r="A40" s="17" t="s">
        <v>73</v>
      </c>
      <c r="F40" s="20"/>
    </row>
    <row r="41" spans="1:7" s="15" customFormat="1" ht="32.25" customHeight="1" x14ac:dyDescent="0.2">
      <c r="B41" s="22" t="s">
        <v>74</v>
      </c>
      <c r="C41" s="22"/>
      <c r="D41" s="22"/>
      <c r="E41" s="22"/>
      <c r="F41" s="22"/>
      <c r="G41" s="21" t="s">
        <v>75</v>
      </c>
    </row>
    <row r="42" spans="1:7" s="15" customFormat="1" ht="15" customHeight="1" x14ac:dyDescent="0.2">
      <c r="F42" s="20"/>
    </row>
    <row r="43" spans="1:7" s="15" customFormat="1" ht="15" customHeight="1" x14ac:dyDescent="0.2">
      <c r="A43" s="17" t="s">
        <v>76</v>
      </c>
      <c r="F43" s="20"/>
      <c r="G43" s="21"/>
    </row>
    <row r="44" spans="1:7" s="15" customFormat="1" ht="12.75" x14ac:dyDescent="0.2">
      <c r="A44" s="19"/>
      <c r="B44" s="19"/>
      <c r="C44" s="19"/>
      <c r="D44" s="19"/>
      <c r="E44" s="19"/>
      <c r="F44" s="19"/>
    </row>
    <row r="45" spans="1:7" s="15" customFormat="1" ht="12.75" x14ac:dyDescent="0.2">
      <c r="B45" s="19" t="s">
        <v>77</v>
      </c>
      <c r="C45" s="19"/>
      <c r="D45" s="19"/>
      <c r="E45" s="19"/>
      <c r="F45" s="23"/>
      <c r="G45" s="20" t="s">
        <v>78</v>
      </c>
    </row>
    <row r="46" spans="1:7" s="15" customFormat="1" ht="12.75" x14ac:dyDescent="0.2">
      <c r="B46" s="19" t="s">
        <v>79</v>
      </c>
      <c r="C46" s="19"/>
      <c r="D46" s="19"/>
      <c r="E46" s="19"/>
      <c r="F46" s="23"/>
      <c r="G46" s="20" t="s">
        <v>80</v>
      </c>
    </row>
    <row r="47" spans="1:7" s="15" customFormat="1" ht="12.75" x14ac:dyDescent="0.2">
      <c r="B47" s="19" t="s">
        <v>81</v>
      </c>
      <c r="C47" s="19"/>
      <c r="D47" s="19"/>
      <c r="E47" s="19"/>
      <c r="F47" s="23"/>
      <c r="G47" s="20" t="s">
        <v>82</v>
      </c>
    </row>
    <row r="48" spans="1:7" s="15" customFormat="1" ht="12.75" x14ac:dyDescent="0.2">
      <c r="B48" s="19" t="s">
        <v>83</v>
      </c>
      <c r="C48" s="19"/>
      <c r="D48" s="19"/>
      <c r="E48" s="19"/>
      <c r="F48" s="23"/>
      <c r="G48" s="20" t="s">
        <v>84</v>
      </c>
    </row>
    <row r="49" spans="1:7" s="15" customFormat="1" ht="12.75" x14ac:dyDescent="0.2">
      <c r="B49" s="19"/>
      <c r="C49" s="19"/>
      <c r="D49" s="19"/>
      <c r="E49" s="19"/>
      <c r="F49" s="19"/>
      <c r="G49" s="21"/>
    </row>
    <row r="50" spans="1:7" s="15" customFormat="1" ht="12.75" x14ac:dyDescent="0.2">
      <c r="B50" s="19"/>
      <c r="D50" s="24"/>
      <c r="E50" s="24"/>
      <c r="F50" s="24"/>
    </row>
    <row r="51" spans="1:7" s="15" customFormat="1" ht="12.75" x14ac:dyDescent="0.2">
      <c r="B51" s="19"/>
      <c r="C51" s="25"/>
      <c r="D51" s="25"/>
      <c r="E51" s="25"/>
      <c r="F51" s="25"/>
    </row>
    <row r="52" spans="1:7" s="15" customFormat="1" ht="12.75" x14ac:dyDescent="0.2">
      <c r="B52" s="19"/>
      <c r="C52" s="19"/>
      <c r="D52" s="19"/>
      <c r="E52" s="19"/>
      <c r="F52" s="19"/>
    </row>
    <row r="53" spans="1:7" s="15" customFormat="1" ht="12.75" x14ac:dyDescent="0.2">
      <c r="B53" s="19"/>
      <c r="C53" s="19"/>
      <c r="D53" s="19"/>
      <c r="E53" s="19"/>
      <c r="F53" s="19"/>
    </row>
    <row r="54" spans="1:7" s="15" customFormat="1" ht="12.75" x14ac:dyDescent="0.2">
      <c r="B54" s="7"/>
      <c r="D54" s="26"/>
      <c r="E54" s="26"/>
      <c r="F54" s="26"/>
    </row>
    <row r="55" spans="1:7" ht="12.75" x14ac:dyDescent="0.2">
      <c r="A55" s="15"/>
      <c r="B55" s="27"/>
      <c r="C55" s="28"/>
      <c r="D55" s="28"/>
      <c r="E55" s="28"/>
      <c r="F55" s="28"/>
    </row>
    <row r="56" spans="1:7" ht="12.75" x14ac:dyDescent="0.2">
      <c r="A56" s="15"/>
      <c r="B56" s="29"/>
    </row>
    <row r="57" spans="1:7" ht="12.75" x14ac:dyDescent="0.2">
      <c r="A57" s="15"/>
    </row>
    <row r="58" spans="1:7" ht="12.75" x14ac:dyDescent="0.2">
      <c r="A58" s="15"/>
    </row>
    <row r="59" spans="1:7" ht="12.75" x14ac:dyDescent="0.2">
      <c r="A59" s="15"/>
      <c r="E59" s="30"/>
    </row>
    <row r="60" spans="1:7" ht="12.75" x14ac:dyDescent="0.2">
      <c r="B60" s="29"/>
    </row>
    <row r="61" spans="1:7" ht="12.75" x14ac:dyDescent="0.2">
      <c r="B61" s="31"/>
    </row>
    <row r="62" spans="1:7" ht="12.75" x14ac:dyDescent="0.2"/>
  </sheetData>
  <mergeCells count="1">
    <mergeCell ref="B41:F41"/>
  </mergeCells>
  <hyperlinks>
    <hyperlink ref="G14" location="'Tabelle 1'!A1" display="'Tabelle 1'!A1" xr:uid="{84D379E9-E37A-4D94-9263-0A0F742CB4A7}"/>
    <hyperlink ref="G17" location="'Diagramm'!A1" display="'Diagramm'!A1" xr:uid="{544B2DBA-0658-4EC9-928A-110B5CA2A8D2}"/>
    <hyperlink ref="G20" location="'Tabelle 2.1'!A1" display="'Tabelle 2.1'!A1" xr:uid="{7AF5AA5B-CA94-4BB5-B8C1-4B5B554C0911}"/>
    <hyperlink ref="G21" location="'Tabelle 2.2'!A1" display="'Tabelle 2.2'!A1" xr:uid="{75B6209A-B65B-4930-9D71-CE47EBE81CAE}"/>
    <hyperlink ref="G22" location="'Tabelle 2.3'!A1" display="'Tabelle 2.3'!A1" xr:uid="{D6CAE87A-1715-4148-AAA1-B13156CDA18A}"/>
    <hyperlink ref="G23" location="'Tabelle 2.4'!A1" display="'Tabelle 2.4'!A1" xr:uid="{F67CCF3F-E511-42CE-AA04-02FDDBD88214}"/>
    <hyperlink ref="G26" location="'Tabelle 3.1'!A1" display="'Tabelle 3.1'!A1" xr:uid="{EF6445B2-1E44-48C6-9C5D-8CAC69043348}"/>
    <hyperlink ref="G27" location="'Tabelle 3.2'!A1" display="'Tabelle 3.2'!A1" xr:uid="{6C075F95-A687-42D8-83A4-CF0523C2D1AC}"/>
    <hyperlink ref="G28" location="'Tabelle 3.3'!A1" display="'Tabelle 3.3'!A1" xr:uid="{B145CB8D-3A22-45A4-A4E1-90CBBD2A8E6A}"/>
    <hyperlink ref="G29" location="'Tabelle 3.4'!A1" display="'Tabelle 3.4'!A1" xr:uid="{2A03FCF9-6D8D-4D39-8D43-70BBC641D8C0}"/>
    <hyperlink ref="G32" location="'Tabelle 4.1'!A1" display="'Tabelle 4.1'!A1" xr:uid="{65474E2A-40D3-4FD2-881E-B5B77BCCD8E4}"/>
    <hyperlink ref="G33" location="'Tabelle 4.2'!A1" display="'Tabelle 4.2'!A1" xr:uid="{19EE02FD-F2F4-443F-A0C2-4689C00AEBFE}"/>
    <hyperlink ref="G34" location="'Tabelle 4.3'!A1" display="'Tabelle 4.3'!A1" xr:uid="{040F6145-2703-4811-91F1-41C777F81EE6}"/>
    <hyperlink ref="G37" location="'Tabelle 5.1'!A1" display="'Tabelle 5.1'!A1" xr:uid="{2C99AEC4-BE46-4C45-9A0E-5A03393AA2B0}"/>
    <hyperlink ref="G38" location="'Tabelle 5.2'!A1" display="'Tabelle 5.2'!A1" xr:uid="{1737DD1F-5C3D-4823-8B0B-E8E5D80EF513}"/>
    <hyperlink ref="G41" location="'Tabelle 6'!A1" display="'Tabelle 6'!A1" xr:uid="{1BB8E0D7-126D-4741-BCD1-3841522F7AEE}"/>
    <hyperlink ref="G45" location="'Hinweis - Berufsaggregate'!A1" display="Hinw Berufsagg" xr:uid="{59D85C53-17C9-4287-BDD9-3A212F103FC9}"/>
    <hyperlink ref="G46" location="Hinweis_Befristung!A1" display="Hinw Befristung" xr:uid="{E66E8F85-9394-4B8C-846E-104C6A8BA14D}"/>
    <hyperlink ref="G47" location="Hinweis_beg_been_BV!A1" display="Hinw beg_been_BV" xr:uid="{9FE93A16-FC13-493A-B357-9100A659E53B}"/>
    <hyperlink ref="G48" location="Hinweise_SvB_GB!A1" display="Hinw SvB GB" xr:uid="{1CBE6DA8-7B3A-4793-B9FC-13E4F13C2074}"/>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F73DE-AABF-43F2-8EE0-F714B7B7CFF7}">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3" customWidth="1"/>
    <col min="2" max="2" width="18.85546875" style="53" bestFit="1"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40</v>
      </c>
    </row>
    <row r="2" spans="1:15" customFormat="1" ht="6.2" customHeight="1" x14ac:dyDescent="0.2">
      <c r="A2" s="35"/>
      <c r="B2" s="36"/>
      <c r="C2" s="36"/>
      <c r="D2" s="36"/>
      <c r="E2" s="36"/>
      <c r="F2" s="36"/>
      <c r="G2" s="36"/>
      <c r="H2" s="36"/>
      <c r="I2" s="36"/>
      <c r="J2" s="36"/>
    </row>
    <row r="3" spans="1:15" s="39" customFormat="1" ht="24.95" customHeight="1" x14ac:dyDescent="0.2">
      <c r="A3" s="37" t="s">
        <v>85</v>
      </c>
      <c r="B3" s="38"/>
      <c r="C3" s="38"/>
      <c r="D3" s="38"/>
      <c r="E3" s="38"/>
      <c r="F3" s="38"/>
      <c r="G3" s="38"/>
      <c r="H3" s="38"/>
      <c r="I3" s="38"/>
      <c r="J3" s="38"/>
    </row>
    <row r="4" spans="1:15" s="39" customFormat="1" ht="12" customHeight="1" x14ac:dyDescent="0.2">
      <c r="A4" s="40" t="s">
        <v>86</v>
      </c>
      <c r="B4" s="40"/>
      <c r="C4" s="40"/>
      <c r="D4" s="40"/>
      <c r="E4" s="40"/>
      <c r="F4" s="40"/>
      <c r="G4" s="40"/>
      <c r="H4" s="40"/>
      <c r="I4" s="40"/>
      <c r="J4" s="40"/>
    </row>
    <row r="5" spans="1:15" s="39" customFormat="1" ht="12" customHeight="1" x14ac:dyDescent="0.2">
      <c r="A5" s="41" t="s">
        <v>42</v>
      </c>
      <c r="B5" s="41"/>
      <c r="C5" s="41"/>
      <c r="D5" s="41"/>
      <c r="E5" s="42"/>
      <c r="F5" s="42"/>
      <c r="G5" s="42"/>
      <c r="H5" s="42"/>
      <c r="I5" s="42"/>
      <c r="J5" s="42"/>
    </row>
    <row r="6" spans="1:15" s="39" customFormat="1" ht="11.25" customHeight="1" x14ac:dyDescent="0.2">
      <c r="A6" s="43"/>
      <c r="B6" s="44"/>
      <c r="C6" s="44"/>
      <c r="D6" s="44"/>
      <c r="E6" s="44"/>
      <c r="F6" s="44"/>
      <c r="G6" s="44"/>
      <c r="H6" s="44"/>
      <c r="I6" s="44"/>
      <c r="J6" s="44"/>
    </row>
    <row r="7" spans="1:15" customFormat="1" ht="12" customHeight="1" x14ac:dyDescent="0.2">
      <c r="A7" s="45" t="s">
        <v>87</v>
      </c>
      <c r="B7" s="46"/>
      <c r="C7" s="47" t="s">
        <v>88</v>
      </c>
      <c r="D7" s="48" t="s">
        <v>89</v>
      </c>
      <c r="E7" s="49"/>
      <c r="F7" s="49"/>
      <c r="G7" s="49"/>
      <c r="H7" s="50"/>
      <c r="I7" s="51" t="s">
        <v>90</v>
      </c>
      <c r="J7" s="52"/>
      <c r="K7" s="53"/>
      <c r="L7" s="53"/>
      <c r="M7" s="53"/>
      <c r="N7" s="53"/>
      <c r="O7" s="53"/>
    </row>
    <row r="8" spans="1:15" ht="34.5" customHeight="1" x14ac:dyDescent="0.2">
      <c r="A8" s="54"/>
      <c r="B8" s="55"/>
      <c r="C8" s="56"/>
      <c r="D8" s="57" t="s">
        <v>91</v>
      </c>
      <c r="E8" s="57" t="s">
        <v>92</v>
      </c>
      <c r="F8" s="57" t="s">
        <v>93</v>
      </c>
      <c r="G8" s="57" t="s">
        <v>94</v>
      </c>
      <c r="H8" s="57" t="s">
        <v>95</v>
      </c>
      <c r="I8" s="58"/>
      <c r="J8" s="59"/>
    </row>
    <row r="9" spans="1:15" ht="12" customHeight="1" x14ac:dyDescent="0.2">
      <c r="A9" s="54"/>
      <c r="B9" s="55"/>
      <c r="C9" s="56"/>
      <c r="D9" s="60"/>
      <c r="E9" s="60"/>
      <c r="F9" s="60"/>
      <c r="G9" s="60"/>
      <c r="H9" s="60"/>
      <c r="I9" s="61" t="s">
        <v>96</v>
      </c>
      <c r="J9" s="62" t="s">
        <v>97</v>
      </c>
    </row>
    <row r="10" spans="1:15" ht="12" customHeight="1" x14ac:dyDescent="0.2">
      <c r="A10" s="63"/>
      <c r="B10" s="64"/>
      <c r="C10" s="65"/>
      <c r="D10" s="66">
        <v>1</v>
      </c>
      <c r="E10" s="66">
        <v>2</v>
      </c>
      <c r="F10" s="66">
        <v>3</v>
      </c>
      <c r="G10" s="66">
        <v>4</v>
      </c>
      <c r="H10" s="66">
        <v>5</v>
      </c>
      <c r="I10" s="66">
        <v>6</v>
      </c>
      <c r="J10" s="66">
        <v>7</v>
      </c>
      <c r="K10" s="67"/>
    </row>
    <row r="11" spans="1:15" ht="18" customHeight="1" x14ac:dyDescent="0.2">
      <c r="A11" s="68" t="s">
        <v>51</v>
      </c>
      <c r="B11" s="69"/>
      <c r="C11" s="70"/>
      <c r="D11" s="71"/>
      <c r="E11" s="72"/>
      <c r="F11" s="72"/>
      <c r="G11" s="72"/>
      <c r="H11" s="73"/>
      <c r="I11" s="74"/>
      <c r="J11" s="75"/>
    </row>
    <row r="12" spans="1:15" ht="13.5" customHeight="1" x14ac:dyDescent="0.2">
      <c r="A12" s="76" t="s">
        <v>98</v>
      </c>
      <c r="B12" s="77"/>
      <c r="C12" s="78">
        <v>100</v>
      </c>
      <c r="D12" s="79">
        <v>128398</v>
      </c>
      <c r="E12" s="79">
        <v>128617</v>
      </c>
      <c r="F12" s="79">
        <v>128866</v>
      </c>
      <c r="G12" s="79">
        <v>128470</v>
      </c>
      <c r="H12" s="79">
        <v>127755</v>
      </c>
      <c r="I12" s="80">
        <v>643</v>
      </c>
      <c r="J12" s="81">
        <v>0.50330711126766081</v>
      </c>
      <c r="N12" s="82"/>
    </row>
    <row r="13" spans="1:15" ht="13.5" customHeight="1" x14ac:dyDescent="0.2">
      <c r="A13" s="83" t="s">
        <v>99</v>
      </c>
      <c r="B13" s="84" t="s">
        <v>100</v>
      </c>
      <c r="C13" s="78">
        <v>48.659636442935245</v>
      </c>
      <c r="D13" s="79">
        <v>62478</v>
      </c>
      <c r="E13" s="79">
        <v>62592</v>
      </c>
      <c r="F13" s="79">
        <v>62607</v>
      </c>
      <c r="G13" s="79">
        <v>62634</v>
      </c>
      <c r="H13" s="79">
        <v>62276</v>
      </c>
      <c r="I13" s="80">
        <v>202</v>
      </c>
      <c r="J13" s="81">
        <v>0.32436251525467275</v>
      </c>
    </row>
    <row r="14" spans="1:15" ht="13.5" customHeight="1" x14ac:dyDescent="0.2">
      <c r="A14" s="85"/>
      <c r="B14" s="84" t="s">
        <v>101</v>
      </c>
      <c r="C14" s="78">
        <v>51.340363557064755</v>
      </c>
      <c r="D14" s="79">
        <v>65920</v>
      </c>
      <c r="E14" s="79">
        <v>66025</v>
      </c>
      <c r="F14" s="79">
        <v>66259</v>
      </c>
      <c r="G14" s="79">
        <v>65836</v>
      </c>
      <c r="H14" s="79">
        <v>65479</v>
      </c>
      <c r="I14" s="80">
        <v>441</v>
      </c>
      <c r="J14" s="81">
        <v>0.67349837352433606</v>
      </c>
    </row>
    <row r="15" spans="1:15" ht="13.5" customHeight="1" x14ac:dyDescent="0.2">
      <c r="A15" s="83" t="s">
        <v>99</v>
      </c>
      <c r="B15" s="86" t="s">
        <v>102</v>
      </c>
      <c r="C15" s="78">
        <v>9.7797473480895345</v>
      </c>
      <c r="D15" s="79">
        <v>12557</v>
      </c>
      <c r="E15" s="79">
        <v>12983</v>
      </c>
      <c r="F15" s="79">
        <v>13657</v>
      </c>
      <c r="G15" s="79">
        <v>13774</v>
      </c>
      <c r="H15" s="79">
        <v>12930</v>
      </c>
      <c r="I15" s="80">
        <v>-373</v>
      </c>
      <c r="J15" s="81">
        <v>-2.8847641144624903</v>
      </c>
    </row>
    <row r="16" spans="1:15" ht="13.5" customHeight="1" x14ac:dyDescent="0.2">
      <c r="A16" s="83"/>
      <c r="B16" s="86" t="s">
        <v>103</v>
      </c>
      <c r="C16" s="78">
        <v>66.932506736865065</v>
      </c>
      <c r="D16" s="79">
        <v>85940</v>
      </c>
      <c r="E16" s="79">
        <v>85869</v>
      </c>
      <c r="F16" s="79">
        <v>85664</v>
      </c>
      <c r="G16" s="79">
        <v>85521</v>
      </c>
      <c r="H16" s="79">
        <v>85620</v>
      </c>
      <c r="I16" s="80">
        <v>320</v>
      </c>
      <c r="J16" s="81">
        <v>0.37374445223078717</v>
      </c>
    </row>
    <row r="17" spans="1:10" ht="13.5" customHeight="1" x14ac:dyDescent="0.2">
      <c r="A17" s="83"/>
      <c r="B17" s="86" t="s">
        <v>104</v>
      </c>
      <c r="C17" s="78">
        <v>21.198928332217012</v>
      </c>
      <c r="D17" s="79">
        <v>27219</v>
      </c>
      <c r="E17" s="79">
        <v>27193</v>
      </c>
      <c r="F17" s="79">
        <v>27078</v>
      </c>
      <c r="G17" s="79">
        <v>26848</v>
      </c>
      <c r="H17" s="79">
        <v>26970</v>
      </c>
      <c r="I17" s="80">
        <v>249</v>
      </c>
      <c r="J17" s="81">
        <v>0.92324805339265847</v>
      </c>
    </row>
    <row r="18" spans="1:10" ht="13.5" customHeight="1" x14ac:dyDescent="0.2">
      <c r="A18" s="85"/>
      <c r="B18" s="86" t="s">
        <v>105</v>
      </c>
      <c r="C18" s="78">
        <v>2.0888175828283928</v>
      </c>
      <c r="D18" s="79">
        <v>2682</v>
      </c>
      <c r="E18" s="79">
        <v>2572</v>
      </c>
      <c r="F18" s="79">
        <v>2467</v>
      </c>
      <c r="G18" s="79">
        <v>2327</v>
      </c>
      <c r="H18" s="79">
        <v>2235</v>
      </c>
      <c r="I18" s="80">
        <v>447</v>
      </c>
      <c r="J18" s="81">
        <v>20</v>
      </c>
    </row>
    <row r="19" spans="1:10" ht="13.5" customHeight="1" x14ac:dyDescent="0.2">
      <c r="A19" s="85"/>
      <c r="B19" s="86" t="s">
        <v>106</v>
      </c>
      <c r="C19" s="78">
        <v>0.97042010000155765</v>
      </c>
      <c r="D19" s="79">
        <v>1246</v>
      </c>
      <c r="E19" s="79">
        <v>1173</v>
      </c>
      <c r="F19" s="79">
        <v>1008</v>
      </c>
      <c r="G19" s="79">
        <v>985</v>
      </c>
      <c r="H19" s="79">
        <v>926</v>
      </c>
      <c r="I19" s="80">
        <v>320</v>
      </c>
      <c r="J19" s="81">
        <v>34.557235421166304</v>
      </c>
    </row>
    <row r="20" spans="1:10" ht="13.5" customHeight="1" x14ac:dyDescent="0.2">
      <c r="A20" s="83" t="s">
        <v>107</v>
      </c>
      <c r="B20" s="87" t="s">
        <v>108</v>
      </c>
      <c r="C20" s="78">
        <v>66.666926276110217</v>
      </c>
      <c r="D20" s="79">
        <v>85599</v>
      </c>
      <c r="E20" s="79">
        <v>86028</v>
      </c>
      <c r="F20" s="79">
        <v>85683</v>
      </c>
      <c r="G20" s="79">
        <v>85915</v>
      </c>
      <c r="H20" s="79">
        <v>85119</v>
      </c>
      <c r="I20" s="80">
        <v>480</v>
      </c>
      <c r="J20" s="81">
        <v>0.5639163993937899</v>
      </c>
    </row>
    <row r="21" spans="1:10" ht="13.5" customHeight="1" x14ac:dyDescent="0.2">
      <c r="A21" s="85"/>
      <c r="B21" s="87" t="s">
        <v>109</v>
      </c>
      <c r="C21" s="78">
        <v>33.333073723889783</v>
      </c>
      <c r="D21" s="79">
        <v>42799</v>
      </c>
      <c r="E21" s="79">
        <v>42589</v>
      </c>
      <c r="F21" s="79">
        <v>43183</v>
      </c>
      <c r="G21" s="79">
        <v>42555</v>
      </c>
      <c r="H21" s="79">
        <v>42636</v>
      </c>
      <c r="I21" s="80">
        <v>163</v>
      </c>
      <c r="J21" s="81">
        <v>0.38230603246083122</v>
      </c>
    </row>
    <row r="22" spans="1:10" ht="13.5" customHeight="1" x14ac:dyDescent="0.2">
      <c r="A22" s="83" t="s">
        <v>107</v>
      </c>
      <c r="B22" s="87" t="s">
        <v>110</v>
      </c>
      <c r="C22" s="78">
        <v>82.897708687051207</v>
      </c>
      <c r="D22" s="79">
        <v>106439</v>
      </c>
      <c r="E22" s="79">
        <v>106659</v>
      </c>
      <c r="F22" s="79">
        <v>106914</v>
      </c>
      <c r="G22" s="79">
        <v>106688</v>
      </c>
      <c r="H22" s="79">
        <v>106668</v>
      </c>
      <c r="I22" s="80">
        <v>-229</v>
      </c>
      <c r="J22" s="81">
        <v>-0.21468481643979451</v>
      </c>
    </row>
    <row r="23" spans="1:10" ht="13.5" customHeight="1" x14ac:dyDescent="0.2">
      <c r="A23" s="88"/>
      <c r="B23" s="89" t="s">
        <v>111</v>
      </c>
      <c r="C23" s="90">
        <v>17.1022913129488</v>
      </c>
      <c r="D23" s="79">
        <v>21959</v>
      </c>
      <c r="E23" s="79">
        <v>21958</v>
      </c>
      <c r="F23" s="79">
        <v>21952</v>
      </c>
      <c r="G23" s="79">
        <v>21782</v>
      </c>
      <c r="H23" s="79">
        <v>21087</v>
      </c>
      <c r="I23" s="80">
        <v>872</v>
      </c>
      <c r="J23" s="81">
        <v>4.1352492056717409</v>
      </c>
    </row>
    <row r="24" spans="1:10" ht="18" customHeight="1" x14ac:dyDescent="0.2">
      <c r="A24" s="91" t="s">
        <v>112</v>
      </c>
      <c r="B24" s="69"/>
      <c r="C24" s="92"/>
      <c r="D24" s="93"/>
      <c r="E24" s="94"/>
      <c r="F24" s="94"/>
      <c r="G24" s="94"/>
      <c r="H24" s="95"/>
      <c r="I24" s="96"/>
      <c r="J24" s="97"/>
    </row>
    <row r="25" spans="1:10" ht="15.75" customHeight="1" x14ac:dyDescent="0.2">
      <c r="A25" s="76" t="s">
        <v>113</v>
      </c>
      <c r="B25" s="77"/>
      <c r="C25" s="98"/>
      <c r="D25" s="99"/>
      <c r="E25" s="100"/>
      <c r="F25" s="100"/>
      <c r="G25" s="100"/>
      <c r="H25" s="101"/>
      <c r="I25" s="102"/>
      <c r="J25" s="103"/>
    </row>
    <row r="26" spans="1:10" ht="13.5" customHeight="1" x14ac:dyDescent="0.2">
      <c r="A26" s="76" t="s">
        <v>98</v>
      </c>
      <c r="B26" s="77"/>
      <c r="C26" s="78">
        <v>100</v>
      </c>
      <c r="D26" s="104">
        <v>28093</v>
      </c>
      <c r="E26" s="79">
        <v>27736</v>
      </c>
      <c r="F26" s="79">
        <v>28594</v>
      </c>
      <c r="G26" s="79">
        <v>28115</v>
      </c>
      <c r="H26" s="105">
        <v>28435</v>
      </c>
      <c r="I26" s="80">
        <v>-342</v>
      </c>
      <c r="J26" s="81">
        <v>-1.2027430982943554</v>
      </c>
    </row>
    <row r="27" spans="1:10" ht="13.5" customHeight="1" x14ac:dyDescent="0.2">
      <c r="A27" s="83" t="s">
        <v>99</v>
      </c>
      <c r="B27" s="84" t="s">
        <v>100</v>
      </c>
      <c r="C27" s="78">
        <v>43.637204997686254</v>
      </c>
      <c r="D27" s="80">
        <v>12259</v>
      </c>
      <c r="E27" s="79">
        <v>12104</v>
      </c>
      <c r="F27" s="79">
        <v>12582</v>
      </c>
      <c r="G27" s="79">
        <v>12348</v>
      </c>
      <c r="H27" s="105">
        <v>12404</v>
      </c>
      <c r="I27" s="80">
        <v>-145</v>
      </c>
      <c r="J27" s="81">
        <v>-1.1689777491131892</v>
      </c>
    </row>
    <row r="28" spans="1:10" ht="13.5" customHeight="1" x14ac:dyDescent="0.2">
      <c r="A28" s="85"/>
      <c r="B28" s="84" t="s">
        <v>101</v>
      </c>
      <c r="C28" s="78">
        <v>56.362795002313746</v>
      </c>
      <c r="D28" s="80">
        <v>15834</v>
      </c>
      <c r="E28" s="79">
        <v>15632</v>
      </c>
      <c r="F28" s="79">
        <v>16012</v>
      </c>
      <c r="G28" s="79">
        <v>15767</v>
      </c>
      <c r="H28" s="105">
        <v>16031</v>
      </c>
      <c r="I28" s="80">
        <v>-197</v>
      </c>
      <c r="J28" s="81">
        <v>-1.2288690661842681</v>
      </c>
    </row>
    <row r="29" spans="1:10" ht="13.5" customHeight="1" x14ac:dyDescent="0.2">
      <c r="A29" s="83" t="s">
        <v>99</v>
      </c>
      <c r="B29" s="86" t="s">
        <v>102</v>
      </c>
      <c r="C29" s="78">
        <v>26.554657743921972</v>
      </c>
      <c r="D29" s="80">
        <v>7460</v>
      </c>
      <c r="E29" s="79">
        <v>7276</v>
      </c>
      <c r="F29" s="79">
        <v>7567</v>
      </c>
      <c r="G29" s="79">
        <v>7246</v>
      </c>
      <c r="H29" s="105">
        <v>7710</v>
      </c>
      <c r="I29" s="80">
        <v>-250</v>
      </c>
      <c r="J29" s="81">
        <v>-3.2425421530479897</v>
      </c>
    </row>
    <row r="30" spans="1:10" ht="13.5" customHeight="1" x14ac:dyDescent="0.2">
      <c r="A30" s="83"/>
      <c r="B30" s="86" t="s">
        <v>103</v>
      </c>
      <c r="C30" s="78">
        <v>48.681166126793151</v>
      </c>
      <c r="D30" s="80">
        <v>13676</v>
      </c>
      <c r="E30" s="79">
        <v>13610</v>
      </c>
      <c r="F30" s="79">
        <v>14063</v>
      </c>
      <c r="G30" s="79">
        <v>13919</v>
      </c>
      <c r="H30" s="105">
        <v>13809</v>
      </c>
      <c r="I30" s="80">
        <v>-133</v>
      </c>
      <c r="J30" s="81">
        <v>-0.96313998117169963</v>
      </c>
    </row>
    <row r="31" spans="1:10" ht="13.5" customHeight="1" x14ac:dyDescent="0.2">
      <c r="A31" s="83"/>
      <c r="B31" s="86" t="s">
        <v>104</v>
      </c>
      <c r="C31" s="78">
        <v>12.757626454988788</v>
      </c>
      <c r="D31" s="80">
        <v>3584</v>
      </c>
      <c r="E31" s="79">
        <v>3572</v>
      </c>
      <c r="F31" s="79">
        <v>3630</v>
      </c>
      <c r="G31" s="79">
        <v>3620</v>
      </c>
      <c r="H31" s="105">
        <v>3594</v>
      </c>
      <c r="I31" s="80">
        <v>-10</v>
      </c>
      <c r="J31" s="81">
        <v>-0.27824151363383415</v>
      </c>
    </row>
    <row r="32" spans="1:10" ht="13.5" customHeight="1" x14ac:dyDescent="0.2">
      <c r="A32" s="85"/>
      <c r="B32" s="86" t="s">
        <v>105</v>
      </c>
      <c r="C32" s="78">
        <v>12.006549674296089</v>
      </c>
      <c r="D32" s="80">
        <v>3373</v>
      </c>
      <c r="E32" s="79">
        <v>3278</v>
      </c>
      <c r="F32" s="79">
        <v>3334</v>
      </c>
      <c r="G32" s="79">
        <v>3330</v>
      </c>
      <c r="H32" s="105">
        <v>3322</v>
      </c>
      <c r="I32" s="80">
        <v>51</v>
      </c>
      <c r="J32" s="81">
        <v>1.5352197471402769</v>
      </c>
    </row>
    <row r="33" spans="1:10" ht="13.5" customHeight="1" x14ac:dyDescent="0.2">
      <c r="A33" s="85"/>
      <c r="B33" s="86" t="s">
        <v>106</v>
      </c>
      <c r="C33" s="78">
        <v>1.6908126579574982</v>
      </c>
      <c r="D33" s="80">
        <v>475</v>
      </c>
      <c r="E33" s="79">
        <v>457</v>
      </c>
      <c r="F33" s="79">
        <v>407</v>
      </c>
      <c r="G33" s="79">
        <v>416</v>
      </c>
      <c r="H33" s="105">
        <v>415</v>
      </c>
      <c r="I33" s="80">
        <v>60</v>
      </c>
      <c r="J33" s="81">
        <v>14.457831325301205</v>
      </c>
    </row>
    <row r="34" spans="1:10" ht="13.5" customHeight="1" x14ac:dyDescent="0.2">
      <c r="A34" s="83" t="s">
        <v>107</v>
      </c>
      <c r="B34" s="87" t="s">
        <v>110</v>
      </c>
      <c r="C34" s="78">
        <v>79.834834300359518</v>
      </c>
      <c r="D34" s="80">
        <v>22428</v>
      </c>
      <c r="E34" s="79">
        <v>22146</v>
      </c>
      <c r="F34" s="79">
        <v>22797</v>
      </c>
      <c r="G34" s="79">
        <v>22378</v>
      </c>
      <c r="H34" s="105">
        <v>22909</v>
      </c>
      <c r="I34" s="80">
        <v>-481</v>
      </c>
      <c r="J34" s="81">
        <v>-2.0996115063948668</v>
      </c>
    </row>
    <row r="35" spans="1:10" ht="13.5" customHeight="1" x14ac:dyDescent="0.2">
      <c r="A35" s="83"/>
      <c r="B35" s="84" t="s">
        <v>111</v>
      </c>
      <c r="C35" s="78">
        <v>20.165165699640479</v>
      </c>
      <c r="D35" s="80">
        <v>5665</v>
      </c>
      <c r="E35" s="79">
        <v>5590</v>
      </c>
      <c r="F35" s="79">
        <v>5797</v>
      </c>
      <c r="G35" s="79">
        <v>5737</v>
      </c>
      <c r="H35" s="105">
        <v>5526</v>
      </c>
      <c r="I35" s="80">
        <v>139</v>
      </c>
      <c r="J35" s="81">
        <v>2.5153818313427432</v>
      </c>
    </row>
    <row r="36" spans="1:10" ht="18" customHeight="1" x14ac:dyDescent="0.2">
      <c r="A36" s="76" t="s">
        <v>114</v>
      </c>
      <c r="B36" s="77"/>
      <c r="C36" s="106"/>
      <c r="D36" s="99"/>
      <c r="E36" s="100"/>
      <c r="F36" s="100"/>
      <c r="G36" s="100"/>
      <c r="H36" s="101"/>
      <c r="I36" s="102"/>
      <c r="J36" s="103"/>
    </row>
    <row r="37" spans="1:10" ht="13.5" customHeight="1" x14ac:dyDescent="0.2">
      <c r="A37" s="76" t="s">
        <v>98</v>
      </c>
      <c r="B37" s="77"/>
      <c r="C37" s="78">
        <v>100</v>
      </c>
      <c r="D37" s="104">
        <v>15715</v>
      </c>
      <c r="E37" s="79">
        <v>15418</v>
      </c>
      <c r="F37" s="79">
        <v>15799</v>
      </c>
      <c r="G37" s="79">
        <v>15343</v>
      </c>
      <c r="H37" s="105">
        <v>16038</v>
      </c>
      <c r="I37" s="80">
        <v>-323</v>
      </c>
      <c r="J37" s="81">
        <v>-2.0139668287816437</v>
      </c>
    </row>
    <row r="38" spans="1:10" ht="13.5" customHeight="1" x14ac:dyDescent="0.2">
      <c r="A38" s="83" t="s">
        <v>99</v>
      </c>
      <c r="B38" s="84" t="s">
        <v>100</v>
      </c>
      <c r="C38" s="78">
        <v>41.279032771237674</v>
      </c>
      <c r="D38" s="80">
        <v>6487</v>
      </c>
      <c r="E38" s="79">
        <v>6345</v>
      </c>
      <c r="F38" s="79">
        <v>6563</v>
      </c>
      <c r="G38" s="79">
        <v>6306</v>
      </c>
      <c r="H38" s="105">
        <v>6579</v>
      </c>
      <c r="I38" s="80">
        <v>-92</v>
      </c>
      <c r="J38" s="81">
        <v>-1.3983888128894968</v>
      </c>
    </row>
    <row r="39" spans="1:10" ht="13.5" customHeight="1" x14ac:dyDescent="0.2">
      <c r="A39" s="85"/>
      <c r="B39" s="84" t="s">
        <v>101</v>
      </c>
      <c r="C39" s="78">
        <v>58.720967228762326</v>
      </c>
      <c r="D39" s="80">
        <v>9228</v>
      </c>
      <c r="E39" s="79">
        <v>9073</v>
      </c>
      <c r="F39" s="79">
        <v>9236</v>
      </c>
      <c r="G39" s="79">
        <v>9037</v>
      </c>
      <c r="H39" s="105">
        <v>9459</v>
      </c>
      <c r="I39" s="80">
        <v>-231</v>
      </c>
      <c r="J39" s="81">
        <v>-2.4421186171899776</v>
      </c>
    </row>
    <row r="40" spans="1:10" ht="13.5" customHeight="1" x14ac:dyDescent="0.2">
      <c r="A40" s="83" t="s">
        <v>99</v>
      </c>
      <c r="B40" s="86" t="s">
        <v>102</v>
      </c>
      <c r="C40" s="78">
        <v>37.41648106904232</v>
      </c>
      <c r="D40" s="80">
        <v>5880</v>
      </c>
      <c r="E40" s="79">
        <v>5640</v>
      </c>
      <c r="F40" s="79">
        <v>5834</v>
      </c>
      <c r="G40" s="79">
        <v>5511</v>
      </c>
      <c r="H40" s="105">
        <v>6103</v>
      </c>
      <c r="I40" s="80">
        <v>-223</v>
      </c>
      <c r="J40" s="81">
        <v>-3.653940684909061</v>
      </c>
    </row>
    <row r="41" spans="1:10" ht="13.5" customHeight="1" x14ac:dyDescent="0.2">
      <c r="A41" s="83"/>
      <c r="B41" s="86" t="s">
        <v>103</v>
      </c>
      <c r="C41" s="78">
        <v>32.064906140629972</v>
      </c>
      <c r="D41" s="80">
        <v>5039</v>
      </c>
      <c r="E41" s="79">
        <v>5061</v>
      </c>
      <c r="F41" s="79">
        <v>5151</v>
      </c>
      <c r="G41" s="79">
        <v>5016</v>
      </c>
      <c r="H41" s="105">
        <v>5096</v>
      </c>
      <c r="I41" s="80">
        <v>-57</v>
      </c>
      <c r="J41" s="81">
        <v>-1.1185243328100472</v>
      </c>
    </row>
    <row r="42" spans="1:10" ht="13.5" customHeight="1" x14ac:dyDescent="0.2">
      <c r="A42" s="83"/>
      <c r="B42" s="86" t="s">
        <v>104</v>
      </c>
      <c r="C42" s="78">
        <v>10.289532293986637</v>
      </c>
      <c r="D42" s="80">
        <v>1617</v>
      </c>
      <c r="E42" s="79">
        <v>1630</v>
      </c>
      <c r="F42" s="79">
        <v>1648</v>
      </c>
      <c r="G42" s="79">
        <v>1654</v>
      </c>
      <c r="H42" s="105">
        <v>1672</v>
      </c>
      <c r="I42" s="80">
        <v>-55</v>
      </c>
      <c r="J42" s="81">
        <v>-3.2894736842105261</v>
      </c>
    </row>
    <row r="43" spans="1:10" ht="13.5" customHeight="1" x14ac:dyDescent="0.2">
      <c r="A43" s="85"/>
      <c r="B43" s="86" t="s">
        <v>105</v>
      </c>
      <c r="C43" s="78">
        <v>20.229080496341076</v>
      </c>
      <c r="D43" s="80">
        <v>3179</v>
      </c>
      <c r="E43" s="79">
        <v>3087</v>
      </c>
      <c r="F43" s="79">
        <v>3166</v>
      </c>
      <c r="G43" s="79">
        <v>3162</v>
      </c>
      <c r="H43" s="105">
        <v>3167</v>
      </c>
      <c r="I43" s="80">
        <v>12</v>
      </c>
      <c r="J43" s="81">
        <v>0.37890748342279762</v>
      </c>
    </row>
    <row r="44" spans="1:10" ht="13.5" customHeight="1" x14ac:dyDescent="0.2">
      <c r="A44" s="85"/>
      <c r="B44" s="86" t="s">
        <v>106</v>
      </c>
      <c r="C44" s="78">
        <v>2.570792236716513</v>
      </c>
      <c r="D44" s="80">
        <v>404</v>
      </c>
      <c r="E44" s="79">
        <v>386</v>
      </c>
      <c r="F44" s="79">
        <v>346</v>
      </c>
      <c r="G44" s="79">
        <v>356</v>
      </c>
      <c r="H44" s="105">
        <v>362</v>
      </c>
      <c r="I44" s="80">
        <v>42</v>
      </c>
      <c r="J44" s="81">
        <v>11.602209944751381</v>
      </c>
    </row>
    <row r="45" spans="1:10" ht="13.5" customHeight="1" x14ac:dyDescent="0.2">
      <c r="A45" s="83" t="s">
        <v>107</v>
      </c>
      <c r="B45" s="87" t="s">
        <v>110</v>
      </c>
      <c r="C45" s="78">
        <v>81.947184218899139</v>
      </c>
      <c r="D45" s="80">
        <v>12878</v>
      </c>
      <c r="E45" s="79">
        <v>12595</v>
      </c>
      <c r="F45" s="79">
        <v>12933</v>
      </c>
      <c r="G45" s="79">
        <v>12525</v>
      </c>
      <c r="H45" s="105">
        <v>13255</v>
      </c>
      <c r="I45" s="80">
        <v>-377</v>
      </c>
      <c r="J45" s="81">
        <v>-2.8442097321765369</v>
      </c>
    </row>
    <row r="46" spans="1:10" ht="13.5" customHeight="1" x14ac:dyDescent="0.2">
      <c r="A46" s="83"/>
      <c r="B46" s="84" t="s">
        <v>111</v>
      </c>
      <c r="C46" s="78">
        <v>18.052815781100858</v>
      </c>
      <c r="D46" s="80">
        <v>2837</v>
      </c>
      <c r="E46" s="79">
        <v>2823</v>
      </c>
      <c r="F46" s="79">
        <v>2866</v>
      </c>
      <c r="G46" s="79">
        <v>2818</v>
      </c>
      <c r="H46" s="105">
        <v>2783</v>
      </c>
      <c r="I46" s="80">
        <v>54</v>
      </c>
      <c r="J46" s="81">
        <v>1.9403521379805966</v>
      </c>
    </row>
    <row r="47" spans="1:10" ht="18" customHeight="1" x14ac:dyDescent="0.2">
      <c r="A47" s="76" t="s">
        <v>115</v>
      </c>
      <c r="B47" s="77"/>
      <c r="C47" s="106"/>
      <c r="D47" s="99"/>
      <c r="E47" s="100"/>
      <c r="F47" s="100"/>
      <c r="G47" s="100"/>
      <c r="H47" s="101"/>
      <c r="I47" s="102"/>
      <c r="J47" s="103"/>
    </row>
    <row r="48" spans="1:10" ht="13.5" customHeight="1" x14ac:dyDescent="0.2">
      <c r="A48" s="76" t="s">
        <v>98</v>
      </c>
      <c r="B48" s="77"/>
      <c r="C48" s="78">
        <v>100</v>
      </c>
      <c r="D48" s="104">
        <v>12378</v>
      </c>
      <c r="E48" s="79">
        <v>12318</v>
      </c>
      <c r="F48" s="79">
        <v>12795</v>
      </c>
      <c r="G48" s="79">
        <v>12772</v>
      </c>
      <c r="H48" s="105">
        <v>12397</v>
      </c>
      <c r="I48" s="80">
        <v>-19</v>
      </c>
      <c r="J48" s="81">
        <v>-0.15326288618214085</v>
      </c>
    </row>
    <row r="49" spans="1:12" ht="13.5" customHeight="1" x14ac:dyDescent="0.2">
      <c r="A49" s="83" t="s">
        <v>99</v>
      </c>
      <c r="B49" s="84" t="s">
        <v>100</v>
      </c>
      <c r="C49" s="78">
        <v>46.631119728550651</v>
      </c>
      <c r="D49" s="80">
        <v>5772</v>
      </c>
      <c r="E49" s="79">
        <v>5759</v>
      </c>
      <c r="F49" s="79">
        <v>6019</v>
      </c>
      <c r="G49" s="79">
        <v>6042</v>
      </c>
      <c r="H49" s="105">
        <v>5825</v>
      </c>
      <c r="I49" s="80">
        <v>-53</v>
      </c>
      <c r="J49" s="81">
        <v>-0.90987124463519309</v>
      </c>
    </row>
    <row r="50" spans="1:12" ht="13.5" customHeight="1" x14ac:dyDescent="0.2">
      <c r="A50" s="85"/>
      <c r="B50" s="84" t="s">
        <v>101</v>
      </c>
      <c r="C50" s="78">
        <v>53.368880271449349</v>
      </c>
      <c r="D50" s="80">
        <v>6606</v>
      </c>
      <c r="E50" s="79">
        <v>6559</v>
      </c>
      <c r="F50" s="79">
        <v>6776</v>
      </c>
      <c r="G50" s="79">
        <v>6730</v>
      </c>
      <c r="H50" s="105">
        <v>6572</v>
      </c>
      <c r="I50" s="80">
        <v>34</v>
      </c>
      <c r="J50" s="81">
        <v>0.5173463177115033</v>
      </c>
    </row>
    <row r="51" spans="1:12" ht="13.5" customHeight="1" x14ac:dyDescent="0.2">
      <c r="A51" s="83" t="s">
        <v>99</v>
      </c>
      <c r="B51" s="86" t="s">
        <v>102</v>
      </c>
      <c r="C51" s="78">
        <v>12.764582323477137</v>
      </c>
      <c r="D51" s="80">
        <v>1580</v>
      </c>
      <c r="E51" s="79">
        <v>1636</v>
      </c>
      <c r="F51" s="79">
        <v>1733</v>
      </c>
      <c r="G51" s="79">
        <v>1735</v>
      </c>
      <c r="H51" s="105">
        <v>1607</v>
      </c>
      <c r="I51" s="80">
        <v>-27</v>
      </c>
      <c r="J51" s="81">
        <v>-1.6801493466085875</v>
      </c>
    </row>
    <row r="52" spans="1:12" ht="13.5" customHeight="1" x14ac:dyDescent="0.2">
      <c r="A52" s="83"/>
      <c r="B52" s="86" t="s">
        <v>103</v>
      </c>
      <c r="C52" s="78">
        <v>69.777023751817737</v>
      </c>
      <c r="D52" s="80">
        <v>8637</v>
      </c>
      <c r="E52" s="79">
        <v>8549</v>
      </c>
      <c r="F52" s="79">
        <v>8912</v>
      </c>
      <c r="G52" s="79">
        <v>8903</v>
      </c>
      <c r="H52" s="105">
        <v>8713</v>
      </c>
      <c r="I52" s="80">
        <v>-76</v>
      </c>
      <c r="J52" s="81">
        <v>-0.87225984161597614</v>
      </c>
    </row>
    <row r="53" spans="1:12" ht="13.5" customHeight="1" x14ac:dyDescent="0.2">
      <c r="A53" s="83"/>
      <c r="B53" s="86" t="s">
        <v>104</v>
      </c>
      <c r="C53" s="78">
        <v>15.891097107771854</v>
      </c>
      <c r="D53" s="80">
        <v>1967</v>
      </c>
      <c r="E53" s="79">
        <v>1942</v>
      </c>
      <c r="F53" s="79">
        <v>1982</v>
      </c>
      <c r="G53" s="79">
        <v>1966</v>
      </c>
      <c r="H53" s="105">
        <v>1922</v>
      </c>
      <c r="I53" s="80">
        <v>45</v>
      </c>
      <c r="J53" s="81">
        <v>2.3413111342351716</v>
      </c>
    </row>
    <row r="54" spans="1:12" ht="13.5" customHeight="1" x14ac:dyDescent="0.2">
      <c r="A54" s="85"/>
      <c r="B54" s="86" t="s">
        <v>105</v>
      </c>
      <c r="C54" s="78">
        <v>1.5672968169332686</v>
      </c>
      <c r="D54" s="80">
        <v>194</v>
      </c>
      <c r="E54" s="79">
        <v>191</v>
      </c>
      <c r="F54" s="79">
        <v>168</v>
      </c>
      <c r="G54" s="79">
        <v>168</v>
      </c>
      <c r="H54" s="105">
        <v>155</v>
      </c>
      <c r="I54" s="80">
        <v>39</v>
      </c>
      <c r="J54" s="81">
        <v>25.161290322580644</v>
      </c>
    </row>
    <row r="55" spans="1:12" ht="13.5" customHeight="1" x14ac:dyDescent="0.2">
      <c r="A55" s="85"/>
      <c r="B55" s="86" t="s">
        <v>106</v>
      </c>
      <c r="C55" s="78">
        <v>0.57359831959928909</v>
      </c>
      <c r="D55" s="80">
        <v>71</v>
      </c>
      <c r="E55" s="79">
        <v>71</v>
      </c>
      <c r="F55" s="79">
        <v>61</v>
      </c>
      <c r="G55" s="79">
        <v>60</v>
      </c>
      <c r="H55" s="105">
        <v>53</v>
      </c>
      <c r="I55" s="80">
        <v>18</v>
      </c>
      <c r="J55" s="81">
        <v>33.962264150943398</v>
      </c>
    </row>
    <row r="56" spans="1:12" ht="13.5" customHeight="1" x14ac:dyDescent="0.2">
      <c r="A56" s="83" t="s">
        <v>107</v>
      </c>
      <c r="B56" s="87" t="s">
        <v>110</v>
      </c>
      <c r="C56" s="78">
        <v>77.153013410890296</v>
      </c>
      <c r="D56" s="80">
        <v>9550</v>
      </c>
      <c r="E56" s="79">
        <v>9551</v>
      </c>
      <c r="F56" s="79">
        <v>9864</v>
      </c>
      <c r="G56" s="79">
        <v>9853</v>
      </c>
      <c r="H56" s="105">
        <v>9654</v>
      </c>
      <c r="I56" s="80">
        <v>-104</v>
      </c>
      <c r="J56" s="81">
        <v>-1.0772736689455149</v>
      </c>
    </row>
    <row r="57" spans="1:12" ht="13.5" customHeight="1" x14ac:dyDescent="0.2">
      <c r="A57" s="107"/>
      <c r="B57" s="89" t="s">
        <v>111</v>
      </c>
      <c r="C57" s="90">
        <v>22.846986589109711</v>
      </c>
      <c r="D57" s="108">
        <v>2828</v>
      </c>
      <c r="E57" s="109">
        <v>2767</v>
      </c>
      <c r="F57" s="109">
        <v>2931</v>
      </c>
      <c r="G57" s="109">
        <v>2919</v>
      </c>
      <c r="H57" s="110">
        <v>2743</v>
      </c>
      <c r="I57" s="108">
        <v>85</v>
      </c>
      <c r="J57" s="111">
        <v>3.0987969376594968</v>
      </c>
    </row>
    <row r="58" spans="1:12" s="112" customFormat="1" ht="11.25" customHeight="1" x14ac:dyDescent="0.15">
      <c r="B58" s="113"/>
      <c r="C58" s="113"/>
      <c r="D58" s="113"/>
      <c r="E58" s="113"/>
      <c r="F58" s="113"/>
      <c r="G58" s="113"/>
      <c r="H58" s="113"/>
      <c r="I58" s="113"/>
      <c r="J58" s="114" t="s">
        <v>37</v>
      </c>
      <c r="K58" s="113"/>
      <c r="L58" s="113"/>
    </row>
    <row r="59" spans="1:12" s="112" customFormat="1" ht="12.75" customHeight="1" x14ac:dyDescent="0.15">
      <c r="A59" s="113" t="s">
        <v>116</v>
      </c>
      <c r="D59" s="115"/>
      <c r="K59" s="113"/>
      <c r="L59" s="113"/>
    </row>
    <row r="60" spans="1:12" s="112" customFormat="1" ht="21" customHeight="1" x14ac:dyDescent="0.15">
      <c r="A60" s="116" t="s">
        <v>117</v>
      </c>
      <c r="B60" s="117"/>
      <c r="C60" s="117"/>
      <c r="D60" s="117"/>
      <c r="E60" s="117"/>
      <c r="F60" s="117"/>
      <c r="G60" s="117"/>
      <c r="H60" s="117"/>
      <c r="I60" s="117"/>
      <c r="J60" s="117"/>
      <c r="K60" s="113"/>
      <c r="L60" s="113"/>
    </row>
    <row r="61" spans="1:12" s="86" customFormat="1" ht="12.75" customHeight="1" x14ac:dyDescent="0.2">
      <c r="A61" s="116"/>
      <c r="B61" s="117"/>
      <c r="C61" s="117"/>
      <c r="D61" s="117"/>
      <c r="E61" s="117"/>
      <c r="F61" s="117"/>
      <c r="G61" s="117"/>
      <c r="H61" s="117"/>
      <c r="I61" s="117"/>
      <c r="J61" s="117"/>
      <c r="K61" s="113"/>
      <c r="L61" s="113"/>
    </row>
    <row r="62" spans="1:12" s="86" customFormat="1" ht="12.75" customHeight="1" x14ac:dyDescent="0.2"/>
    <row r="63" spans="1:12" ht="15.95" customHeight="1" x14ac:dyDescent="0.2">
      <c r="B63" s="118"/>
      <c r="C63" s="119"/>
      <c r="D63" s="119"/>
      <c r="E63" s="119"/>
      <c r="F63" s="119"/>
      <c r="G63" s="119"/>
      <c r="H63" s="119"/>
      <c r="I63" s="119"/>
      <c r="J63" s="119"/>
      <c r="K63" s="119"/>
    </row>
    <row r="64" spans="1:12" ht="15.95" customHeight="1" x14ac:dyDescent="0.2">
      <c r="C64" s="53"/>
      <c r="D64" s="53"/>
      <c r="E64" s="53"/>
      <c r="F64" s="53"/>
      <c r="G64" s="53"/>
      <c r="H64" s="53"/>
      <c r="I64" s="53"/>
      <c r="J64" s="53"/>
    </row>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8A2BA-F133-4E20-924E-66B2215AAD9D}">
  <sheetPr codeName="Tabelle5"/>
  <dimension ref="A1:K110"/>
  <sheetViews>
    <sheetView showGridLines="0" zoomScaleNormal="100" workbookViewId="0"/>
  </sheetViews>
  <sheetFormatPr baseColWidth="10" defaultColWidth="8.85546875" defaultRowHeight="15.95" customHeight="1" x14ac:dyDescent="0.2"/>
  <cols>
    <col min="1" max="1" width="10" style="53" customWidth="1"/>
    <col min="2" max="2" width="35.7109375" style="53" customWidth="1"/>
    <col min="3" max="3" width="6.28515625" style="87" customWidth="1"/>
    <col min="4" max="4" width="11.7109375" style="120" customWidth="1"/>
    <col min="5" max="9" width="15" style="120" customWidth="1"/>
    <col min="10" max="10" width="10.7109375" style="185" bestFit="1" customWidth="1"/>
    <col min="11" max="11" width="10" style="148" bestFit="1" customWidth="1"/>
    <col min="12" max="16384" width="8.85546875" style="53"/>
  </cols>
  <sheetData>
    <row r="1" spans="1:11" customFormat="1" ht="36.75" customHeight="1" x14ac:dyDescent="0.2">
      <c r="A1" s="32"/>
      <c r="B1" s="33"/>
      <c r="C1" s="33"/>
      <c r="D1" s="33"/>
      <c r="E1" s="33"/>
      <c r="F1" s="33"/>
      <c r="G1" s="33"/>
      <c r="H1" s="33"/>
      <c r="I1" s="12" t="s">
        <v>40</v>
      </c>
      <c r="J1" s="122"/>
      <c r="K1" s="123"/>
    </row>
    <row r="2" spans="1:11" customFormat="1" ht="6.2" customHeight="1" x14ac:dyDescent="0.2">
      <c r="A2" s="35"/>
      <c r="B2" s="36"/>
      <c r="C2" s="36"/>
      <c r="D2" s="36"/>
      <c r="E2" s="36"/>
      <c r="F2" s="36"/>
      <c r="G2" s="36"/>
      <c r="H2" s="36"/>
      <c r="I2" s="36"/>
      <c r="J2" s="122"/>
      <c r="K2" s="123"/>
    </row>
    <row r="3" spans="1:11" s="39" customFormat="1" ht="15" x14ac:dyDescent="0.2">
      <c r="A3" s="38" t="s">
        <v>118</v>
      </c>
      <c r="B3" s="38"/>
      <c r="C3" s="38"/>
      <c r="D3" s="38"/>
      <c r="E3" s="38"/>
      <c r="F3" s="38"/>
      <c r="G3" s="38"/>
      <c r="H3" s="38"/>
      <c r="I3" s="38"/>
      <c r="J3" s="124"/>
      <c r="K3" s="125"/>
    </row>
    <row r="4" spans="1:11" s="39" customFormat="1" ht="15" x14ac:dyDescent="0.2">
      <c r="A4" s="38" t="s">
        <v>119</v>
      </c>
      <c r="B4" s="38"/>
      <c r="C4" s="38"/>
      <c r="D4" s="38"/>
      <c r="E4" s="38"/>
      <c r="F4" s="38"/>
      <c r="G4" s="38"/>
      <c r="H4" s="38"/>
      <c r="I4" s="38"/>
      <c r="J4" s="124"/>
      <c r="K4" s="125"/>
    </row>
    <row r="5" spans="1:11" s="39" customFormat="1" ht="12" customHeight="1" x14ac:dyDescent="0.2">
      <c r="A5" s="41" t="s">
        <v>120</v>
      </c>
      <c r="B5" s="41"/>
      <c r="C5" s="41"/>
      <c r="D5" s="41"/>
      <c r="E5" s="126"/>
      <c r="F5" s="126"/>
      <c r="G5" s="126"/>
      <c r="H5" s="126"/>
      <c r="I5" s="17"/>
      <c r="J5" s="124"/>
      <c r="K5" s="125"/>
    </row>
    <row r="6" spans="1:11" s="39" customFormat="1" ht="11.25" customHeight="1" x14ac:dyDescent="0.2">
      <c r="A6" s="127" t="s">
        <v>42</v>
      </c>
      <c r="B6" s="127"/>
      <c r="C6" s="128"/>
      <c r="D6" s="129" t="s">
        <v>121</v>
      </c>
      <c r="E6" s="129"/>
      <c r="F6" s="129"/>
      <c r="G6" s="129"/>
      <c r="H6" s="129"/>
      <c r="I6" s="129"/>
      <c r="J6" s="124"/>
      <c r="K6" s="125"/>
    </row>
    <row r="7" spans="1:11" s="39" customFormat="1" ht="24.95" customHeight="1" x14ac:dyDescent="0.2">
      <c r="A7" s="130"/>
      <c r="B7" s="131"/>
      <c r="C7" s="132"/>
      <c r="D7" s="133" t="s">
        <v>51</v>
      </c>
      <c r="E7" s="133"/>
      <c r="F7" s="133"/>
      <c r="G7" s="133" t="s">
        <v>122</v>
      </c>
      <c r="H7" s="133"/>
      <c r="I7" s="133"/>
      <c r="J7" s="124"/>
      <c r="K7" s="125"/>
    </row>
    <row r="8" spans="1:11" s="39" customFormat="1" ht="15" customHeight="1" x14ac:dyDescent="0.2">
      <c r="A8" s="134"/>
      <c r="B8" s="135"/>
      <c r="C8" s="135"/>
      <c r="D8" s="135"/>
      <c r="E8" s="135"/>
      <c r="F8" s="135"/>
      <c r="G8" s="135"/>
      <c r="H8" s="135"/>
      <c r="I8" s="136"/>
    </row>
    <row r="9" spans="1:11" s="140" customFormat="1" ht="24.95" customHeight="1" x14ac:dyDescent="0.2">
      <c r="A9" s="137" t="s">
        <v>7</v>
      </c>
      <c r="B9" s="138"/>
      <c r="C9" s="138"/>
      <c r="D9" s="138"/>
      <c r="E9" s="138"/>
      <c r="F9" s="138"/>
      <c r="G9" s="138"/>
      <c r="H9" s="138"/>
      <c r="I9" s="139"/>
    </row>
    <row r="10" spans="1:11" s="140" customFormat="1" ht="24.95" customHeight="1" x14ac:dyDescent="0.2">
      <c r="A10" s="137" t="s">
        <v>123</v>
      </c>
      <c r="B10" s="138"/>
      <c r="C10" s="138"/>
      <c r="D10" s="138"/>
      <c r="E10" s="138"/>
      <c r="F10" s="138"/>
      <c r="G10" s="138"/>
      <c r="H10" s="138"/>
      <c r="I10" s="139"/>
    </row>
    <row r="11" spans="1:11" s="140" customFormat="1" ht="24.95" customHeight="1" x14ac:dyDescent="0.2">
      <c r="A11" s="137" t="s">
        <v>124</v>
      </c>
      <c r="B11" s="138"/>
      <c r="C11" s="138"/>
      <c r="D11" s="138"/>
      <c r="E11" s="138"/>
      <c r="F11" s="138"/>
      <c r="G11" s="138"/>
      <c r="H11" s="138"/>
      <c r="I11" s="139"/>
    </row>
    <row r="12" spans="1:11" s="140" customFormat="1" ht="24.95" customHeight="1" x14ac:dyDescent="0.2">
      <c r="A12" s="137" t="s">
        <v>125</v>
      </c>
      <c r="B12" s="138"/>
      <c r="C12" s="138"/>
      <c r="D12" s="138"/>
      <c r="E12" s="138"/>
      <c r="F12" s="138"/>
      <c r="G12" s="138"/>
      <c r="H12" s="138"/>
      <c r="I12" s="139"/>
    </row>
    <row r="13" spans="1:11" ht="0.75" customHeight="1" x14ac:dyDescent="0.2">
      <c r="A13" s="88"/>
      <c r="B13" s="89"/>
      <c r="C13" s="141"/>
      <c r="D13" s="142"/>
      <c r="E13" s="142"/>
      <c r="F13" s="142"/>
      <c r="G13" s="142"/>
      <c r="H13" s="142"/>
      <c r="I13" s="143"/>
      <c r="J13" s="144"/>
      <c r="K13" s="53"/>
    </row>
    <row r="14" spans="1:11" ht="9.9499999999999993" customHeight="1" x14ac:dyDescent="0.2">
      <c r="A14" s="85"/>
      <c r="B14" s="84"/>
      <c r="C14" s="121"/>
      <c r="D14" s="145"/>
      <c r="E14" s="145"/>
      <c r="F14" s="145"/>
      <c r="G14" s="145"/>
      <c r="H14" s="145"/>
      <c r="I14" s="146"/>
      <c r="J14" s="147"/>
    </row>
    <row r="15" spans="1:11" s="39" customFormat="1" ht="15" x14ac:dyDescent="0.2">
      <c r="A15" s="149" t="s">
        <v>7</v>
      </c>
      <c r="B15" s="150"/>
      <c r="C15" s="150"/>
      <c r="D15" s="150"/>
      <c r="E15" s="150"/>
      <c r="F15" s="150"/>
      <c r="G15" s="150"/>
      <c r="H15" s="150"/>
      <c r="I15" s="151"/>
      <c r="J15" s="122"/>
      <c r="K15" s="125"/>
    </row>
    <row r="16" spans="1:11" s="157" customFormat="1" ht="24.95" customHeight="1" x14ac:dyDescent="0.2">
      <c r="A16" s="152" t="s">
        <v>98</v>
      </c>
      <c r="B16" s="153"/>
      <c r="C16" s="154"/>
      <c r="D16" s="155"/>
      <c r="E16" s="155"/>
      <c r="F16" s="155"/>
      <c r="G16" s="155"/>
      <c r="H16" s="155"/>
      <c r="I16" s="156"/>
    </row>
    <row r="17" spans="1:9" s="163" customFormat="1" ht="24.95" customHeight="1" x14ac:dyDescent="0.2">
      <c r="A17" s="158" t="s">
        <v>126</v>
      </c>
      <c r="B17" s="159" t="s">
        <v>127</v>
      </c>
      <c r="C17" s="160"/>
      <c r="D17" s="161"/>
      <c r="E17" s="161"/>
      <c r="F17" s="161"/>
      <c r="G17" s="161"/>
      <c r="H17" s="161"/>
      <c r="I17" s="162"/>
    </row>
    <row r="18" spans="1:9" s="163" customFormat="1" ht="24.95" customHeight="1" x14ac:dyDescent="0.2">
      <c r="A18" s="158" t="s">
        <v>128</v>
      </c>
      <c r="B18" s="164" t="s">
        <v>129</v>
      </c>
      <c r="C18" s="160"/>
      <c r="D18" s="161"/>
      <c r="E18" s="161"/>
      <c r="F18" s="161"/>
      <c r="G18" s="161"/>
      <c r="H18" s="161"/>
      <c r="I18" s="162"/>
    </row>
    <row r="19" spans="1:9" s="165" customFormat="1" ht="24.95" customHeight="1" x14ac:dyDescent="0.2">
      <c r="A19" s="158" t="s">
        <v>130</v>
      </c>
      <c r="B19" s="164" t="s">
        <v>131</v>
      </c>
      <c r="C19" s="160"/>
      <c r="D19" s="161"/>
      <c r="E19" s="161"/>
      <c r="F19" s="161"/>
      <c r="G19" s="161"/>
      <c r="H19" s="161"/>
      <c r="I19" s="162"/>
    </row>
    <row r="20" spans="1:9" s="163" customFormat="1" ht="24.95" customHeight="1" x14ac:dyDescent="0.2">
      <c r="A20" s="158" t="s">
        <v>132</v>
      </c>
      <c r="B20" s="166" t="s">
        <v>133</v>
      </c>
      <c r="C20" s="166"/>
      <c r="D20" s="161"/>
      <c r="E20" s="161"/>
      <c r="F20" s="161"/>
      <c r="G20" s="161"/>
      <c r="H20" s="161"/>
      <c r="I20" s="162"/>
    </row>
    <row r="21" spans="1:9" s="165" customFormat="1" ht="24.95" customHeight="1" x14ac:dyDescent="0.2">
      <c r="A21" s="158" t="s">
        <v>134</v>
      </c>
      <c r="B21" s="164" t="s">
        <v>135</v>
      </c>
      <c r="C21" s="160"/>
      <c r="D21" s="161"/>
      <c r="E21" s="161"/>
      <c r="F21" s="161"/>
      <c r="G21" s="161"/>
      <c r="H21" s="161"/>
      <c r="I21" s="162"/>
    </row>
    <row r="22" spans="1:9" s="163" customFormat="1" ht="24.95" customHeight="1" x14ac:dyDescent="0.2">
      <c r="A22" s="158" t="s">
        <v>136</v>
      </c>
      <c r="B22" s="166" t="s">
        <v>137</v>
      </c>
      <c r="C22" s="166"/>
      <c r="D22" s="161"/>
      <c r="E22" s="161"/>
      <c r="F22" s="161"/>
      <c r="G22" s="161"/>
      <c r="H22" s="161"/>
      <c r="I22" s="162"/>
    </row>
    <row r="23" spans="1:9" s="165" customFormat="1" ht="24.95" customHeight="1" x14ac:dyDescent="0.2">
      <c r="A23" s="167" t="s">
        <v>138</v>
      </c>
      <c r="B23" s="168" t="s">
        <v>139</v>
      </c>
      <c r="C23" s="160"/>
      <c r="D23" s="161"/>
      <c r="E23" s="161"/>
      <c r="F23" s="161"/>
      <c r="G23" s="161"/>
      <c r="H23" s="161"/>
      <c r="I23" s="162"/>
    </row>
    <row r="24" spans="1:9" s="163" customFormat="1" ht="24.95" customHeight="1" x14ac:dyDescent="0.2">
      <c r="A24" s="158" t="s">
        <v>140</v>
      </c>
      <c r="B24" s="164" t="s">
        <v>141</v>
      </c>
      <c r="C24" s="160"/>
      <c r="D24" s="161"/>
      <c r="E24" s="161"/>
      <c r="F24" s="161"/>
      <c r="G24" s="161"/>
      <c r="H24" s="161"/>
      <c r="I24" s="162"/>
    </row>
    <row r="25" spans="1:9" s="165" customFormat="1" ht="24.95" customHeight="1" x14ac:dyDescent="0.2">
      <c r="A25" s="158" t="s">
        <v>142</v>
      </c>
      <c r="B25" s="164" t="s">
        <v>143</v>
      </c>
      <c r="C25" s="160"/>
      <c r="D25" s="161"/>
      <c r="E25" s="161"/>
      <c r="F25" s="161"/>
      <c r="G25" s="161"/>
      <c r="H25" s="161"/>
      <c r="I25" s="162"/>
    </row>
    <row r="26" spans="1:9" s="163" customFormat="1" ht="24.95" customHeight="1" x14ac:dyDescent="0.2">
      <c r="A26" s="167" t="s">
        <v>144</v>
      </c>
      <c r="B26" s="168" t="s">
        <v>145</v>
      </c>
      <c r="C26" s="160"/>
      <c r="D26" s="161"/>
      <c r="E26" s="161"/>
      <c r="F26" s="161"/>
      <c r="G26" s="161"/>
      <c r="H26" s="161"/>
      <c r="I26" s="162"/>
    </row>
    <row r="27" spans="1:9" s="163" customFormat="1" ht="24.95" customHeight="1" x14ac:dyDescent="0.2">
      <c r="A27" s="167" t="s">
        <v>146</v>
      </c>
      <c r="B27" s="164" t="s">
        <v>147</v>
      </c>
      <c r="C27" s="160"/>
      <c r="D27" s="161"/>
      <c r="E27" s="161"/>
      <c r="F27" s="161"/>
      <c r="G27" s="161"/>
      <c r="H27" s="161"/>
      <c r="I27" s="162"/>
    </row>
    <row r="28" spans="1:9" s="163" customFormat="1" ht="24.95" customHeight="1" x14ac:dyDescent="0.2">
      <c r="A28" s="158" t="s">
        <v>148</v>
      </c>
      <c r="B28" s="166" t="s">
        <v>149</v>
      </c>
      <c r="C28" s="166"/>
      <c r="D28" s="161"/>
      <c r="E28" s="161"/>
      <c r="F28" s="161"/>
      <c r="G28" s="161"/>
      <c r="H28" s="161"/>
      <c r="I28" s="162"/>
    </row>
    <row r="29" spans="1:9" s="163" customFormat="1" ht="24.95" customHeight="1" x14ac:dyDescent="0.2">
      <c r="A29" s="158" t="s">
        <v>150</v>
      </c>
      <c r="B29" s="166" t="s">
        <v>151</v>
      </c>
      <c r="C29" s="166"/>
      <c r="D29" s="161"/>
      <c r="E29" s="161"/>
      <c r="F29" s="161"/>
      <c r="G29" s="161"/>
      <c r="H29" s="161"/>
      <c r="I29" s="162"/>
    </row>
    <row r="30" spans="1:9" s="163" customFormat="1" ht="24.95" customHeight="1" x14ac:dyDescent="0.2">
      <c r="A30" s="167" t="s">
        <v>152</v>
      </c>
      <c r="B30" s="169" t="s">
        <v>153</v>
      </c>
      <c r="C30" s="169"/>
      <c r="D30" s="161"/>
      <c r="E30" s="161"/>
      <c r="F30" s="161"/>
      <c r="G30" s="161"/>
      <c r="H30" s="161"/>
      <c r="I30" s="162"/>
    </row>
    <row r="31" spans="1:9" s="163" customFormat="1" ht="24.95" customHeight="1" x14ac:dyDescent="0.2">
      <c r="A31" s="158" t="s">
        <v>154</v>
      </c>
      <c r="B31" s="169" t="s">
        <v>155</v>
      </c>
      <c r="C31" s="169"/>
      <c r="D31" s="161"/>
      <c r="E31" s="161"/>
      <c r="F31" s="161"/>
      <c r="G31" s="161"/>
      <c r="H31" s="161"/>
      <c r="I31" s="162"/>
    </row>
    <row r="32" spans="1:9" s="163" customFormat="1" ht="24.95" customHeight="1" x14ac:dyDescent="0.2">
      <c r="A32" s="167">
        <v>782.78300000000002</v>
      </c>
      <c r="B32" s="170" t="s">
        <v>156</v>
      </c>
      <c r="C32" s="160"/>
      <c r="D32" s="161"/>
      <c r="E32" s="161"/>
      <c r="F32" s="161"/>
      <c r="G32" s="161"/>
      <c r="H32" s="161"/>
      <c r="I32" s="162"/>
    </row>
    <row r="33" spans="1:11" s="163" customFormat="1" ht="24.95" customHeight="1" x14ac:dyDescent="0.2">
      <c r="A33" s="158" t="s">
        <v>157</v>
      </c>
      <c r="B33" s="166" t="s">
        <v>158</v>
      </c>
      <c r="C33" s="166"/>
      <c r="D33" s="161"/>
      <c r="E33" s="161"/>
      <c r="F33" s="161"/>
      <c r="G33" s="161"/>
      <c r="H33" s="161"/>
      <c r="I33" s="162"/>
    </row>
    <row r="34" spans="1:11" s="163" customFormat="1" ht="24.95" customHeight="1" x14ac:dyDescent="0.2">
      <c r="A34" s="158" t="s">
        <v>159</v>
      </c>
      <c r="B34" s="164" t="s">
        <v>160</v>
      </c>
      <c r="C34" s="160"/>
      <c r="D34" s="161"/>
      <c r="E34" s="161"/>
      <c r="F34" s="161"/>
      <c r="G34" s="161"/>
      <c r="H34" s="161"/>
      <c r="I34" s="162"/>
    </row>
    <row r="35" spans="1:11" s="163" customFormat="1" ht="24.95" customHeight="1" x14ac:dyDescent="0.2">
      <c r="A35" s="158">
        <v>86</v>
      </c>
      <c r="B35" s="164" t="s">
        <v>161</v>
      </c>
      <c r="C35" s="160"/>
      <c r="D35" s="161"/>
      <c r="E35" s="161"/>
      <c r="F35" s="161"/>
      <c r="G35" s="161"/>
      <c r="H35" s="161"/>
      <c r="I35" s="162"/>
    </row>
    <row r="36" spans="1:11" s="163" customFormat="1" ht="24.95" customHeight="1" x14ac:dyDescent="0.2">
      <c r="A36" s="158">
        <v>87.88</v>
      </c>
      <c r="B36" s="171" t="s">
        <v>162</v>
      </c>
      <c r="C36" s="160"/>
      <c r="D36" s="161"/>
      <c r="E36" s="161"/>
      <c r="F36" s="161"/>
      <c r="G36" s="161"/>
      <c r="H36" s="161"/>
      <c r="I36" s="162"/>
    </row>
    <row r="37" spans="1:11" s="163" customFormat="1" ht="24.95" customHeight="1" x14ac:dyDescent="0.2">
      <c r="A37" s="158" t="s">
        <v>163</v>
      </c>
      <c r="B37" s="166" t="s">
        <v>164</v>
      </c>
      <c r="C37" s="166"/>
      <c r="D37" s="161"/>
      <c r="E37" s="161"/>
      <c r="F37" s="161"/>
      <c r="G37" s="161"/>
      <c r="H37" s="161"/>
      <c r="I37" s="162"/>
    </row>
    <row r="38" spans="1:11" s="163" customFormat="1" ht="24.95" customHeight="1" x14ac:dyDescent="0.2">
      <c r="A38" s="158"/>
      <c r="B38" s="171" t="s">
        <v>165</v>
      </c>
      <c r="C38" s="160"/>
      <c r="D38" s="161"/>
      <c r="E38" s="161"/>
      <c r="F38" s="161"/>
      <c r="G38" s="161"/>
      <c r="H38" s="161"/>
      <c r="I38" s="162"/>
    </row>
    <row r="39" spans="1:11" s="163" customFormat="1" ht="24.95" customHeight="1" x14ac:dyDescent="0.2">
      <c r="A39" s="172" t="s">
        <v>166</v>
      </c>
      <c r="B39" s="173"/>
      <c r="C39" s="160"/>
      <c r="D39" s="161"/>
      <c r="E39" s="161"/>
      <c r="F39" s="161"/>
      <c r="G39" s="161"/>
      <c r="H39" s="161"/>
      <c r="I39" s="162"/>
    </row>
    <row r="40" spans="1:11" s="163" customFormat="1" ht="24.95" customHeight="1" x14ac:dyDescent="0.2">
      <c r="A40" s="174" t="s">
        <v>126</v>
      </c>
      <c r="B40" s="175" t="s">
        <v>127</v>
      </c>
      <c r="C40" s="160"/>
      <c r="D40" s="161"/>
      <c r="E40" s="161"/>
      <c r="F40" s="161"/>
      <c r="G40" s="161"/>
      <c r="H40" s="161"/>
      <c r="I40" s="162"/>
    </row>
    <row r="41" spans="1:11" s="163" customFormat="1" ht="24.95" customHeight="1" x14ac:dyDescent="0.2">
      <c r="A41" s="174" t="s">
        <v>167</v>
      </c>
      <c r="B41" s="175" t="s">
        <v>168</v>
      </c>
      <c r="C41" s="160"/>
      <c r="D41" s="161"/>
      <c r="E41" s="161"/>
      <c r="F41" s="161"/>
      <c r="G41" s="161"/>
      <c r="H41" s="161"/>
      <c r="I41" s="162"/>
    </row>
    <row r="42" spans="1:11" s="163" customFormat="1" ht="24.95" customHeight="1" x14ac:dyDescent="0.2">
      <c r="A42" s="174" t="s">
        <v>169</v>
      </c>
      <c r="B42" s="175" t="s">
        <v>170</v>
      </c>
      <c r="C42" s="160"/>
      <c r="D42" s="161"/>
      <c r="E42" s="161"/>
      <c r="F42" s="161"/>
      <c r="G42" s="161"/>
      <c r="H42" s="161"/>
      <c r="I42" s="162"/>
    </row>
    <row r="43" spans="1:11" ht="2.25" customHeight="1" x14ac:dyDescent="0.2">
      <c r="A43" s="176"/>
      <c r="B43" s="131"/>
      <c r="C43" s="177"/>
      <c r="D43" s="178"/>
      <c r="E43" s="178"/>
      <c r="F43" s="178"/>
      <c r="G43" s="178"/>
      <c r="H43" s="178"/>
      <c r="I43" s="179"/>
      <c r="J43" s="53"/>
      <c r="K43" s="53"/>
    </row>
    <row r="44" spans="1:11" s="180" customFormat="1" ht="11.25" customHeight="1" x14ac:dyDescent="0.15">
      <c r="I44" s="181" t="s">
        <v>37</v>
      </c>
      <c r="J44" s="182"/>
      <c r="K44" s="183"/>
    </row>
    <row r="45" spans="1:11" s="180" customFormat="1" ht="20.100000000000001" customHeight="1" x14ac:dyDescent="0.15">
      <c r="A45" s="184" t="s">
        <v>171</v>
      </c>
      <c r="B45" s="184"/>
      <c r="C45" s="184"/>
      <c r="D45" s="184"/>
      <c r="E45" s="184"/>
      <c r="F45" s="184"/>
      <c r="G45" s="184"/>
      <c r="H45" s="184"/>
      <c r="I45" s="184"/>
    </row>
    <row r="46" spans="1:11" s="180" customFormat="1" ht="9" x14ac:dyDescent="0.15"/>
    <row r="47" spans="1:11" ht="11.25" x14ac:dyDescent="0.2">
      <c r="A47" s="67"/>
      <c r="C47" s="53"/>
      <c r="D47" s="53"/>
      <c r="E47" s="53"/>
      <c r="F47" s="53"/>
      <c r="G47" s="53"/>
      <c r="H47" s="53"/>
      <c r="I47" s="53"/>
      <c r="J47" s="53"/>
      <c r="K47" s="53"/>
    </row>
    <row r="48" spans="1:11" ht="15.95" customHeight="1" x14ac:dyDescent="0.2">
      <c r="C48" s="53"/>
      <c r="D48" s="53"/>
      <c r="E48" s="53"/>
      <c r="F48" s="53"/>
      <c r="G48" s="53"/>
      <c r="H48" s="53"/>
      <c r="I48" s="53"/>
    </row>
    <row r="49" spans="10:11" s="53" customFormat="1" ht="15.95" customHeight="1" x14ac:dyDescent="0.2">
      <c r="J49" s="185"/>
      <c r="K49" s="148"/>
    </row>
    <row r="50" spans="10:11" s="53" customFormat="1" ht="15.95" customHeight="1" x14ac:dyDescent="0.2">
      <c r="J50" s="185"/>
      <c r="K50" s="148"/>
    </row>
    <row r="51" spans="10:11" s="53" customFormat="1" ht="15.95" customHeight="1" x14ac:dyDescent="0.2">
      <c r="J51" s="185"/>
      <c r="K51" s="148"/>
    </row>
    <row r="52" spans="10:11" s="53" customFormat="1" ht="15.95" customHeight="1" x14ac:dyDescent="0.2">
      <c r="J52" s="185"/>
      <c r="K52" s="148"/>
    </row>
    <row r="53" spans="10:11" s="53" customFormat="1" ht="15.95" customHeight="1" x14ac:dyDescent="0.2">
      <c r="J53" s="185"/>
      <c r="K53" s="148"/>
    </row>
    <row r="54" spans="10:11" s="53" customFormat="1" ht="15.95" customHeight="1" x14ac:dyDescent="0.2">
      <c r="J54" s="185"/>
      <c r="K54" s="148"/>
    </row>
    <row r="55" spans="10:11" s="53" customFormat="1" ht="15.95" customHeight="1" x14ac:dyDescent="0.2">
      <c r="J55" s="185"/>
      <c r="K55" s="148"/>
    </row>
    <row r="56" spans="10:11" s="53" customFormat="1" ht="15.95" customHeight="1" x14ac:dyDescent="0.2">
      <c r="J56" s="185"/>
      <c r="K56" s="148"/>
    </row>
    <row r="57" spans="10:11" s="53" customFormat="1" ht="15.95" customHeight="1" x14ac:dyDescent="0.2">
      <c r="J57" s="185"/>
      <c r="K57" s="148"/>
    </row>
    <row r="58" spans="10:11" s="53" customFormat="1" ht="15.95" customHeight="1" x14ac:dyDescent="0.2">
      <c r="J58" s="185"/>
      <c r="K58" s="148"/>
    </row>
    <row r="59" spans="10:11" s="53" customFormat="1" ht="15.95" customHeight="1" x14ac:dyDescent="0.2">
      <c r="J59" s="185"/>
      <c r="K59" s="148"/>
    </row>
    <row r="60" spans="10:11" s="53" customFormat="1" ht="15.95" customHeight="1" x14ac:dyDescent="0.2">
      <c r="J60" s="185"/>
      <c r="K60" s="148"/>
    </row>
    <row r="61" spans="10:11" s="53" customFormat="1" ht="15.95" customHeight="1" x14ac:dyDescent="0.2">
      <c r="J61" s="185"/>
      <c r="K61" s="148"/>
    </row>
    <row r="62" spans="10:11" s="53" customFormat="1" ht="15.95" customHeight="1" x14ac:dyDescent="0.2">
      <c r="J62" s="185"/>
      <c r="K62" s="148"/>
    </row>
    <row r="63" spans="10:11" s="53" customFormat="1" ht="15.95" customHeight="1" x14ac:dyDescent="0.2">
      <c r="J63" s="185"/>
      <c r="K63" s="148"/>
    </row>
    <row r="64" spans="10:11" s="53" customFormat="1" ht="15.95" customHeight="1" x14ac:dyDescent="0.2">
      <c r="J64" s="185"/>
      <c r="K64" s="148"/>
    </row>
    <row r="65" spans="10:11" s="53" customFormat="1" ht="15.95" customHeight="1" x14ac:dyDescent="0.2">
      <c r="J65" s="185"/>
      <c r="K65" s="148"/>
    </row>
    <row r="66" spans="10:11" s="53" customFormat="1" ht="15.95" customHeight="1" x14ac:dyDescent="0.2">
      <c r="J66" s="185"/>
      <c r="K66" s="148"/>
    </row>
    <row r="67" spans="10:11" s="53" customFormat="1" ht="15.95" customHeight="1" x14ac:dyDescent="0.2">
      <c r="J67" s="185"/>
      <c r="K67" s="148"/>
    </row>
    <row r="68" spans="10:11" s="53" customFormat="1" ht="15.95" customHeight="1" x14ac:dyDescent="0.2">
      <c r="J68" s="185"/>
      <c r="K68" s="148"/>
    </row>
    <row r="69" spans="10:11" s="53" customFormat="1" ht="15.95" customHeight="1" x14ac:dyDescent="0.2">
      <c r="J69" s="185"/>
      <c r="K69" s="148"/>
    </row>
    <row r="70" spans="10:11" s="53" customFormat="1" ht="15.95" customHeight="1" x14ac:dyDescent="0.2">
      <c r="J70" s="185"/>
      <c r="K70" s="148"/>
    </row>
    <row r="71" spans="10:11" s="53" customFormat="1" ht="15.95" customHeight="1" x14ac:dyDescent="0.2">
      <c r="J71" s="185"/>
      <c r="K71" s="148"/>
    </row>
    <row r="72" spans="10:11" s="53" customFormat="1" ht="15.95" customHeight="1" x14ac:dyDescent="0.2">
      <c r="J72" s="185"/>
      <c r="K72" s="148"/>
    </row>
    <row r="73" spans="10:11" s="53" customFormat="1" ht="15.95" customHeight="1" x14ac:dyDescent="0.2">
      <c r="J73" s="185"/>
      <c r="K73" s="148"/>
    </row>
    <row r="74" spans="10:11" s="53" customFormat="1" ht="15.95" customHeight="1" x14ac:dyDescent="0.2">
      <c r="J74" s="185"/>
      <c r="K74" s="148"/>
    </row>
    <row r="75" spans="10:11" s="53" customFormat="1" ht="15.95" customHeight="1" x14ac:dyDescent="0.2">
      <c r="J75" s="185"/>
      <c r="K75" s="148"/>
    </row>
    <row r="76" spans="10:11" s="53" customFormat="1" ht="15.95" customHeight="1" x14ac:dyDescent="0.2">
      <c r="J76" s="185"/>
      <c r="K76" s="148"/>
    </row>
    <row r="77" spans="10:11" s="53" customFormat="1" ht="15.95" customHeight="1" x14ac:dyDescent="0.2">
      <c r="J77" s="185"/>
      <c r="K77" s="148"/>
    </row>
    <row r="78" spans="10:11" s="53" customFormat="1" ht="15.95" customHeight="1" x14ac:dyDescent="0.2">
      <c r="J78" s="185"/>
      <c r="K78" s="148"/>
    </row>
    <row r="79" spans="10:11" s="53" customFormat="1" ht="15.95" customHeight="1" x14ac:dyDescent="0.2">
      <c r="J79" s="185"/>
      <c r="K79" s="148"/>
    </row>
    <row r="80" spans="10:11" s="53" customFormat="1" ht="15.95" customHeight="1" x14ac:dyDescent="0.2">
      <c r="J80" s="185"/>
      <c r="K80" s="148"/>
    </row>
    <row r="81" spans="10:11" s="53" customFormat="1" ht="15.95" customHeight="1" x14ac:dyDescent="0.2">
      <c r="J81" s="185"/>
      <c r="K81" s="148"/>
    </row>
    <row r="82" spans="10:11" s="53" customFormat="1" ht="15.95" customHeight="1" x14ac:dyDescent="0.2">
      <c r="J82" s="185"/>
      <c r="K82" s="148"/>
    </row>
    <row r="83" spans="10:11" s="53" customFormat="1" ht="15.95" customHeight="1" x14ac:dyDescent="0.2">
      <c r="J83" s="185"/>
      <c r="K83" s="148"/>
    </row>
    <row r="84" spans="10:11" s="53" customFormat="1" ht="15.95" customHeight="1" x14ac:dyDescent="0.2">
      <c r="J84" s="185"/>
      <c r="K84" s="148"/>
    </row>
    <row r="85" spans="10:11" s="53" customFormat="1" ht="15.95" customHeight="1" x14ac:dyDescent="0.2">
      <c r="J85" s="185"/>
      <c r="K85" s="148"/>
    </row>
    <row r="86" spans="10:11" s="53" customFormat="1" ht="15.95" customHeight="1" x14ac:dyDescent="0.2">
      <c r="J86" s="185"/>
      <c r="K86" s="148"/>
    </row>
    <row r="87" spans="10:11" s="53" customFormat="1" ht="15.95" customHeight="1" x14ac:dyDescent="0.2">
      <c r="J87" s="185"/>
      <c r="K87" s="148"/>
    </row>
    <row r="88" spans="10:11" s="53" customFormat="1" ht="15.95" customHeight="1" x14ac:dyDescent="0.2">
      <c r="J88" s="185"/>
      <c r="K88" s="148"/>
    </row>
    <row r="89" spans="10:11" s="53" customFormat="1" ht="15.95" customHeight="1" x14ac:dyDescent="0.2">
      <c r="J89" s="185"/>
      <c r="K89" s="148"/>
    </row>
    <row r="90" spans="10:11" s="53" customFormat="1" ht="15.95" customHeight="1" x14ac:dyDescent="0.2">
      <c r="J90" s="185"/>
      <c r="K90" s="148"/>
    </row>
    <row r="91" spans="10:11" s="53" customFormat="1" ht="15.95" customHeight="1" x14ac:dyDescent="0.2">
      <c r="J91" s="185"/>
      <c r="K91" s="148"/>
    </row>
    <row r="92" spans="10:11" s="53" customFormat="1" ht="15.95" customHeight="1" x14ac:dyDescent="0.2">
      <c r="J92" s="185"/>
      <c r="K92" s="148"/>
    </row>
    <row r="93" spans="10:11" s="53" customFormat="1" ht="15.95" customHeight="1" x14ac:dyDescent="0.2">
      <c r="J93" s="185"/>
      <c r="K93" s="148"/>
    </row>
    <row r="94" spans="10:11" s="53" customFormat="1" ht="15.95" customHeight="1" x14ac:dyDescent="0.2">
      <c r="J94" s="185"/>
      <c r="K94" s="148"/>
    </row>
    <row r="95" spans="10:11" s="53" customFormat="1" ht="15.95" customHeight="1" x14ac:dyDescent="0.2">
      <c r="J95" s="185"/>
      <c r="K95" s="148"/>
    </row>
    <row r="96" spans="10:11" s="53" customFormat="1" ht="15.95" customHeight="1" x14ac:dyDescent="0.2">
      <c r="J96" s="185"/>
      <c r="K96" s="148"/>
    </row>
    <row r="97" spans="10:11" s="53" customFormat="1" ht="15.95" customHeight="1" x14ac:dyDescent="0.2">
      <c r="J97" s="185"/>
      <c r="K97" s="148"/>
    </row>
    <row r="98" spans="10:11" s="53" customFormat="1" ht="15.95" customHeight="1" x14ac:dyDescent="0.2">
      <c r="J98" s="185"/>
      <c r="K98" s="148"/>
    </row>
    <row r="99" spans="10:11" s="53" customFormat="1" ht="15.95" customHeight="1" x14ac:dyDescent="0.2">
      <c r="J99" s="185"/>
      <c r="K99" s="148"/>
    </row>
    <row r="100" spans="10:11" s="53" customFormat="1" ht="15.95" customHeight="1" x14ac:dyDescent="0.2">
      <c r="J100" s="185"/>
      <c r="K100" s="148"/>
    </row>
    <row r="101" spans="10:11" s="53" customFormat="1" ht="15.95" customHeight="1" x14ac:dyDescent="0.2">
      <c r="J101" s="185"/>
      <c r="K101" s="148"/>
    </row>
    <row r="102" spans="10:11" s="53" customFormat="1" ht="15.95" customHeight="1" x14ac:dyDescent="0.2">
      <c r="J102" s="185"/>
      <c r="K102" s="148"/>
    </row>
    <row r="103" spans="10:11" s="53" customFormat="1" ht="15.95" customHeight="1" x14ac:dyDescent="0.2">
      <c r="J103" s="185"/>
      <c r="K103" s="148"/>
    </row>
    <row r="104" spans="10:11" s="53" customFormat="1" ht="15.95" customHeight="1" x14ac:dyDescent="0.2">
      <c r="J104" s="185"/>
      <c r="K104" s="148"/>
    </row>
    <row r="105" spans="10:11" s="53" customFormat="1" ht="15.95" customHeight="1" x14ac:dyDescent="0.2">
      <c r="J105" s="185"/>
      <c r="K105" s="148"/>
    </row>
    <row r="106" spans="10:11" s="53" customFormat="1" ht="15.95" customHeight="1" x14ac:dyDescent="0.2">
      <c r="J106" s="185"/>
      <c r="K106" s="148"/>
    </row>
    <row r="107" spans="10:11" s="53" customFormat="1" ht="15.95" customHeight="1" x14ac:dyDescent="0.2">
      <c r="J107" s="185"/>
      <c r="K107" s="148"/>
    </row>
    <row r="108" spans="10:11" s="53" customFormat="1" ht="15.95" customHeight="1" x14ac:dyDescent="0.2">
      <c r="J108" s="185"/>
      <c r="K108" s="148"/>
    </row>
    <row r="109" spans="10:11" s="53" customFormat="1" ht="15.95" customHeight="1" x14ac:dyDescent="0.2">
      <c r="J109" s="185"/>
      <c r="K109" s="148"/>
    </row>
    <row r="110" spans="10:11" s="53" customFormat="1" ht="15.95" customHeight="1" x14ac:dyDescent="0.2">
      <c r="J110" s="185"/>
      <c r="K110" s="148"/>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D86DA-BC44-4023-8061-681AD4E8A8D9}">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3" customWidth="1"/>
    <col min="2" max="2" width="1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t="s">
        <v>63</v>
      </c>
      <c r="B1" s="33"/>
      <c r="C1" s="33"/>
      <c r="D1" s="33"/>
      <c r="E1" s="33"/>
      <c r="F1" s="33"/>
      <c r="G1" s="33"/>
      <c r="H1" s="33"/>
      <c r="I1" s="33"/>
      <c r="J1" s="34" t="s">
        <v>40</v>
      </c>
    </row>
    <row r="2" spans="1:15" customFormat="1" ht="6.2" customHeight="1" x14ac:dyDescent="0.2">
      <c r="A2" s="35"/>
      <c r="B2" s="36"/>
      <c r="C2" s="36"/>
      <c r="D2" s="36"/>
      <c r="E2" s="36"/>
      <c r="F2" s="36"/>
      <c r="G2" s="36"/>
      <c r="H2" s="36"/>
      <c r="I2" s="36"/>
      <c r="J2" s="36"/>
    </row>
    <row r="3" spans="1:15" s="39" customFormat="1" ht="24.95" customHeight="1" x14ac:dyDescent="0.2">
      <c r="A3" s="37" t="s">
        <v>172</v>
      </c>
      <c r="B3" s="38"/>
      <c r="C3" s="38"/>
      <c r="D3" s="38"/>
      <c r="E3" s="38"/>
      <c r="F3" s="38"/>
      <c r="G3" s="38"/>
      <c r="H3" s="38"/>
      <c r="I3" s="38"/>
      <c r="J3" s="38"/>
    </row>
    <row r="4" spans="1:15" s="39" customFormat="1" ht="12" customHeight="1" x14ac:dyDescent="0.2">
      <c r="A4" s="41" t="s">
        <v>120</v>
      </c>
      <c r="B4" s="41"/>
      <c r="C4" s="41"/>
      <c r="D4" s="41"/>
      <c r="E4" s="41"/>
      <c r="F4" s="41"/>
      <c r="G4" s="41"/>
      <c r="H4" s="41"/>
      <c r="I4" s="41"/>
      <c r="J4" s="41"/>
    </row>
    <row r="5" spans="1:15" s="39" customFormat="1" ht="11.25" customHeight="1" x14ac:dyDescent="0.2">
      <c r="A5" s="41" t="s">
        <v>42</v>
      </c>
      <c r="B5" s="41"/>
      <c r="C5" s="41"/>
      <c r="D5" s="41"/>
      <c r="E5" s="42"/>
      <c r="F5" s="42"/>
      <c r="G5" s="42"/>
      <c r="H5" s="42"/>
      <c r="I5" s="42"/>
      <c r="J5" s="42"/>
    </row>
    <row r="6" spans="1:15" s="39" customFormat="1" ht="12.75" customHeight="1" x14ac:dyDescent="0.2">
      <c r="A6" s="186"/>
      <c r="B6" s="187"/>
      <c r="C6" s="187"/>
      <c r="D6" s="187"/>
      <c r="E6" s="187"/>
      <c r="F6" s="187"/>
      <c r="G6" s="187"/>
      <c r="H6" s="187"/>
      <c r="I6" s="187"/>
      <c r="J6" s="187"/>
    </row>
    <row r="7" spans="1:15" customFormat="1" ht="12" customHeight="1" x14ac:dyDescent="0.2">
      <c r="A7" s="45" t="s">
        <v>173</v>
      </c>
      <c r="B7" s="46"/>
      <c r="C7" s="47" t="s">
        <v>174</v>
      </c>
      <c r="D7" s="48" t="s">
        <v>175</v>
      </c>
      <c r="E7" s="49"/>
      <c r="F7" s="49"/>
      <c r="G7" s="49"/>
      <c r="H7" s="50"/>
      <c r="I7" s="51" t="s">
        <v>176</v>
      </c>
      <c r="J7" s="52"/>
      <c r="K7" s="53"/>
      <c r="L7" s="53"/>
      <c r="M7" s="53"/>
      <c r="N7" s="53"/>
      <c r="O7" s="53"/>
    </row>
    <row r="8" spans="1:15" ht="21.75" customHeight="1" x14ac:dyDescent="0.2">
      <c r="A8" s="54"/>
      <c r="B8" s="55"/>
      <c r="C8" s="56"/>
      <c r="D8" s="57" t="s">
        <v>91</v>
      </c>
      <c r="E8" s="57" t="s">
        <v>92</v>
      </c>
      <c r="F8" s="57" t="s">
        <v>93</v>
      </c>
      <c r="G8" s="57" t="s">
        <v>94</v>
      </c>
      <c r="H8" s="57" t="s">
        <v>95</v>
      </c>
      <c r="I8" s="58"/>
      <c r="J8" s="59"/>
    </row>
    <row r="9" spans="1:15" ht="12" customHeight="1" x14ac:dyDescent="0.2">
      <c r="A9" s="54"/>
      <c r="B9" s="55"/>
      <c r="C9" s="56"/>
      <c r="D9" s="60"/>
      <c r="E9" s="60"/>
      <c r="F9" s="60"/>
      <c r="G9" s="60"/>
      <c r="H9" s="60"/>
      <c r="I9" s="61" t="s">
        <v>96</v>
      </c>
      <c r="J9" s="62" t="s">
        <v>97</v>
      </c>
    </row>
    <row r="10" spans="1:15" ht="12" customHeight="1" x14ac:dyDescent="0.2">
      <c r="A10" s="63"/>
      <c r="B10" s="64"/>
      <c r="C10" s="65"/>
      <c r="D10" s="66">
        <v>1</v>
      </c>
      <c r="E10" s="66">
        <v>2</v>
      </c>
      <c r="F10" s="66">
        <v>3</v>
      </c>
      <c r="G10" s="66">
        <v>4</v>
      </c>
      <c r="H10" s="66">
        <v>5</v>
      </c>
      <c r="I10" s="66">
        <v>6</v>
      </c>
      <c r="J10" s="66">
        <v>7</v>
      </c>
      <c r="K10" s="67"/>
    </row>
    <row r="11" spans="1:15" ht="14.1" customHeight="1" x14ac:dyDescent="0.2">
      <c r="A11" s="68" t="s">
        <v>7</v>
      </c>
      <c r="B11" s="188"/>
      <c r="C11" s="189"/>
      <c r="D11" s="190"/>
      <c r="E11" s="191"/>
      <c r="F11" s="191"/>
      <c r="G11" s="191"/>
      <c r="H11" s="192"/>
      <c r="I11" s="190"/>
      <c r="J11" s="193"/>
    </row>
    <row r="12" spans="1:15" ht="14.1" customHeight="1" x14ac:dyDescent="0.2">
      <c r="A12" s="91" t="s">
        <v>98</v>
      </c>
      <c r="B12" s="69"/>
      <c r="C12" s="78">
        <v>100</v>
      </c>
      <c r="D12" s="194">
        <v>128398</v>
      </c>
      <c r="E12" s="195">
        <v>128617</v>
      </c>
      <c r="F12" s="79">
        <v>128866</v>
      </c>
      <c r="G12" s="79">
        <v>128470</v>
      </c>
      <c r="H12" s="105">
        <v>127755</v>
      </c>
      <c r="I12" s="80">
        <v>643</v>
      </c>
      <c r="J12" s="81">
        <v>0.50330711126766081</v>
      </c>
    </row>
    <row r="13" spans="1:15" ht="12" customHeight="1" x14ac:dyDescent="0.2">
      <c r="A13" s="83" t="s">
        <v>99</v>
      </c>
      <c r="B13" s="84" t="s">
        <v>100</v>
      </c>
      <c r="C13" s="78">
        <v>48.659636442935245</v>
      </c>
      <c r="D13" s="80">
        <v>62478</v>
      </c>
      <c r="E13" s="79">
        <v>62592</v>
      </c>
      <c r="F13" s="79">
        <v>62607</v>
      </c>
      <c r="G13" s="79">
        <v>62634</v>
      </c>
      <c r="H13" s="105">
        <v>62276</v>
      </c>
      <c r="I13" s="80">
        <v>202</v>
      </c>
      <c r="J13" s="81">
        <v>0.32436251525467275</v>
      </c>
    </row>
    <row r="14" spans="1:15" ht="12" customHeight="1" x14ac:dyDescent="0.2">
      <c r="A14" s="83"/>
      <c r="B14" s="84" t="s">
        <v>101</v>
      </c>
      <c r="C14" s="78">
        <v>51.340363557064755</v>
      </c>
      <c r="D14" s="80">
        <v>65920</v>
      </c>
      <c r="E14" s="79">
        <v>66025</v>
      </c>
      <c r="F14" s="79">
        <v>66259</v>
      </c>
      <c r="G14" s="79">
        <v>65836</v>
      </c>
      <c r="H14" s="105">
        <v>65479</v>
      </c>
      <c r="I14" s="80">
        <v>441</v>
      </c>
      <c r="J14" s="81">
        <v>0.67349837352433606</v>
      </c>
    </row>
    <row r="15" spans="1:15" ht="12" customHeight="1" x14ac:dyDescent="0.2">
      <c r="A15" s="83" t="s">
        <v>99</v>
      </c>
      <c r="B15" s="86" t="s">
        <v>102</v>
      </c>
      <c r="C15" s="78">
        <v>9.7797473480895345</v>
      </c>
      <c r="D15" s="80">
        <v>12557</v>
      </c>
      <c r="E15" s="79">
        <v>12983</v>
      </c>
      <c r="F15" s="79">
        <v>13657</v>
      </c>
      <c r="G15" s="79">
        <v>13774</v>
      </c>
      <c r="H15" s="105">
        <v>12930</v>
      </c>
      <c r="I15" s="80">
        <v>-373</v>
      </c>
      <c r="J15" s="81">
        <v>-2.8847641144624903</v>
      </c>
    </row>
    <row r="16" spans="1:15" ht="12" customHeight="1" x14ac:dyDescent="0.2">
      <c r="A16" s="83"/>
      <c r="B16" s="86" t="s">
        <v>103</v>
      </c>
      <c r="C16" s="78">
        <v>66.932506736865065</v>
      </c>
      <c r="D16" s="80">
        <v>85940</v>
      </c>
      <c r="E16" s="79">
        <v>85869</v>
      </c>
      <c r="F16" s="79">
        <v>85664</v>
      </c>
      <c r="G16" s="79">
        <v>85521</v>
      </c>
      <c r="H16" s="105">
        <v>85620</v>
      </c>
      <c r="I16" s="80">
        <v>320</v>
      </c>
      <c r="J16" s="81">
        <v>0.37374445223078717</v>
      </c>
    </row>
    <row r="17" spans="1:10" ht="12" customHeight="1" x14ac:dyDescent="0.2">
      <c r="A17" s="83"/>
      <c r="B17" s="86" t="s">
        <v>104</v>
      </c>
      <c r="C17" s="78">
        <v>21.198928332217012</v>
      </c>
      <c r="D17" s="80">
        <v>27219</v>
      </c>
      <c r="E17" s="79">
        <v>27193</v>
      </c>
      <c r="F17" s="79">
        <v>27078</v>
      </c>
      <c r="G17" s="79">
        <v>26848</v>
      </c>
      <c r="H17" s="105">
        <v>26970</v>
      </c>
      <c r="I17" s="80">
        <v>249</v>
      </c>
      <c r="J17" s="81">
        <v>0.92324805339265847</v>
      </c>
    </row>
    <row r="18" spans="1:10" ht="12" customHeight="1" x14ac:dyDescent="0.2">
      <c r="A18" s="85"/>
      <c r="B18" s="86" t="s">
        <v>105</v>
      </c>
      <c r="C18" s="78">
        <v>2.0888175828283928</v>
      </c>
      <c r="D18" s="80">
        <v>2682</v>
      </c>
      <c r="E18" s="79">
        <v>2572</v>
      </c>
      <c r="F18" s="79">
        <v>2467</v>
      </c>
      <c r="G18" s="79">
        <v>2327</v>
      </c>
      <c r="H18" s="105">
        <v>2235</v>
      </c>
      <c r="I18" s="80">
        <v>447</v>
      </c>
      <c r="J18" s="81">
        <v>20</v>
      </c>
    </row>
    <row r="19" spans="1:10" ht="12" customHeight="1" x14ac:dyDescent="0.2">
      <c r="A19" s="85"/>
      <c r="B19" s="86" t="s">
        <v>106</v>
      </c>
      <c r="C19" s="78">
        <v>0.97042010000155765</v>
      </c>
      <c r="D19" s="80">
        <v>1246</v>
      </c>
      <c r="E19" s="79">
        <v>1173</v>
      </c>
      <c r="F19" s="79">
        <v>1008</v>
      </c>
      <c r="G19" s="79">
        <v>985</v>
      </c>
      <c r="H19" s="105">
        <v>926</v>
      </c>
      <c r="I19" s="80">
        <v>320</v>
      </c>
      <c r="J19" s="81">
        <v>34.557235421166304</v>
      </c>
    </row>
    <row r="20" spans="1:10" ht="12" customHeight="1" x14ac:dyDescent="0.2">
      <c r="A20" s="83" t="s">
        <v>107</v>
      </c>
      <c r="B20" s="84" t="s">
        <v>177</v>
      </c>
      <c r="C20" s="78">
        <v>66.666926276110217</v>
      </c>
      <c r="D20" s="80">
        <v>85599</v>
      </c>
      <c r="E20" s="79">
        <v>86028</v>
      </c>
      <c r="F20" s="79">
        <v>85683</v>
      </c>
      <c r="G20" s="79">
        <v>85915</v>
      </c>
      <c r="H20" s="105">
        <v>85119</v>
      </c>
      <c r="I20" s="80">
        <v>480</v>
      </c>
      <c r="J20" s="81">
        <v>0.5639163993937899</v>
      </c>
    </row>
    <row r="21" spans="1:10" ht="12" customHeight="1" x14ac:dyDescent="0.2">
      <c r="A21" s="83"/>
      <c r="B21" s="84" t="s">
        <v>178</v>
      </c>
      <c r="C21" s="78">
        <v>33.333073723889783</v>
      </c>
      <c r="D21" s="80">
        <v>42799</v>
      </c>
      <c r="E21" s="79">
        <v>42589</v>
      </c>
      <c r="F21" s="79">
        <v>43183</v>
      </c>
      <c r="G21" s="79">
        <v>42555</v>
      </c>
      <c r="H21" s="105">
        <v>42636</v>
      </c>
      <c r="I21" s="80">
        <v>163</v>
      </c>
      <c r="J21" s="81">
        <v>0.38230603246083122</v>
      </c>
    </row>
    <row r="22" spans="1:10" ht="12" customHeight="1" x14ac:dyDescent="0.2">
      <c r="A22" s="83" t="s">
        <v>107</v>
      </c>
      <c r="B22" s="84" t="s">
        <v>110</v>
      </c>
      <c r="C22" s="78">
        <v>82.897708687051207</v>
      </c>
      <c r="D22" s="80">
        <v>106439</v>
      </c>
      <c r="E22" s="79">
        <v>106659</v>
      </c>
      <c r="F22" s="79">
        <v>106914</v>
      </c>
      <c r="G22" s="79">
        <v>106688</v>
      </c>
      <c r="H22" s="105">
        <v>106668</v>
      </c>
      <c r="I22" s="80">
        <v>-229</v>
      </c>
      <c r="J22" s="81">
        <v>-0.21468481643979451</v>
      </c>
    </row>
    <row r="23" spans="1:10" ht="12" customHeight="1" x14ac:dyDescent="0.2">
      <c r="A23" s="83"/>
      <c r="B23" s="84" t="s">
        <v>111</v>
      </c>
      <c r="C23" s="78">
        <v>17.1022913129488</v>
      </c>
      <c r="D23" s="80">
        <v>21959</v>
      </c>
      <c r="E23" s="79">
        <v>21958</v>
      </c>
      <c r="F23" s="79">
        <v>21952</v>
      </c>
      <c r="G23" s="79">
        <v>21782</v>
      </c>
      <c r="H23" s="105">
        <v>21087</v>
      </c>
      <c r="I23" s="80">
        <v>872</v>
      </c>
      <c r="J23" s="81">
        <v>4.1352492056717409</v>
      </c>
    </row>
    <row r="24" spans="1:10" ht="14.1" customHeight="1" x14ac:dyDescent="0.2">
      <c r="A24" s="68" t="s">
        <v>123</v>
      </c>
      <c r="B24" s="188"/>
      <c r="C24" s="189"/>
      <c r="D24" s="196"/>
      <c r="E24" s="197"/>
      <c r="F24" s="197"/>
      <c r="G24" s="197"/>
      <c r="H24" s="198"/>
      <c r="I24" s="190"/>
      <c r="J24" s="193"/>
    </row>
    <row r="25" spans="1:10" ht="14.1" customHeight="1" x14ac:dyDescent="0.2">
      <c r="A25" s="91" t="s">
        <v>98</v>
      </c>
      <c r="B25" s="69"/>
      <c r="C25" s="78">
        <v>100</v>
      </c>
      <c r="D25" s="199">
        <v>1487255</v>
      </c>
      <c r="E25" s="195">
        <v>1486234</v>
      </c>
      <c r="F25" s="195">
        <v>1489980</v>
      </c>
      <c r="G25" s="195">
        <v>1503897</v>
      </c>
      <c r="H25" s="200">
        <v>1485875</v>
      </c>
      <c r="I25" s="194">
        <v>1380</v>
      </c>
      <c r="J25" s="81">
        <v>9.2874568856734244E-2</v>
      </c>
    </row>
    <row r="26" spans="1:10" ht="12" customHeight="1" x14ac:dyDescent="0.2">
      <c r="A26" s="83" t="s">
        <v>99</v>
      </c>
      <c r="B26" s="84" t="s">
        <v>100</v>
      </c>
      <c r="C26" s="78">
        <v>52.963614175107836</v>
      </c>
      <c r="D26" s="80">
        <v>787704</v>
      </c>
      <c r="E26" s="79">
        <v>786349</v>
      </c>
      <c r="F26" s="79">
        <v>787491</v>
      </c>
      <c r="G26" s="79">
        <v>798352</v>
      </c>
      <c r="H26" s="105">
        <v>788549</v>
      </c>
      <c r="I26" s="80">
        <v>-845</v>
      </c>
      <c r="J26" s="81">
        <v>-0.10715884491642244</v>
      </c>
    </row>
    <row r="27" spans="1:10" ht="12" customHeight="1" x14ac:dyDescent="0.2">
      <c r="A27" s="83"/>
      <c r="B27" s="84" t="s">
        <v>101</v>
      </c>
      <c r="C27" s="78">
        <v>47.036385824892164</v>
      </c>
      <c r="D27" s="80">
        <v>699551</v>
      </c>
      <c r="E27" s="79">
        <v>699885</v>
      </c>
      <c r="F27" s="79">
        <v>702489</v>
      </c>
      <c r="G27" s="79">
        <v>705545</v>
      </c>
      <c r="H27" s="105">
        <v>697326</v>
      </c>
      <c r="I27" s="80">
        <v>2225</v>
      </c>
      <c r="J27" s="81">
        <v>0.31907601322767254</v>
      </c>
    </row>
    <row r="28" spans="1:10" ht="12" customHeight="1" x14ac:dyDescent="0.2">
      <c r="A28" s="83" t="s">
        <v>99</v>
      </c>
      <c r="B28" s="86" t="s">
        <v>102</v>
      </c>
      <c r="C28" s="78">
        <v>9.9657422567078271</v>
      </c>
      <c r="D28" s="80">
        <v>148216</v>
      </c>
      <c r="E28" s="79">
        <v>152420</v>
      </c>
      <c r="F28" s="79">
        <v>158418</v>
      </c>
      <c r="G28" s="79">
        <v>163300</v>
      </c>
      <c r="H28" s="105">
        <v>150090</v>
      </c>
      <c r="I28" s="80">
        <v>-1874</v>
      </c>
      <c r="J28" s="81">
        <v>-1.2485841828236393</v>
      </c>
    </row>
    <row r="29" spans="1:10" ht="12" customHeight="1" x14ac:dyDescent="0.2">
      <c r="A29" s="83"/>
      <c r="B29" s="86" t="s">
        <v>103</v>
      </c>
      <c r="C29" s="78">
        <v>64.354465105176985</v>
      </c>
      <c r="D29" s="80">
        <v>957115</v>
      </c>
      <c r="E29" s="79">
        <v>954542</v>
      </c>
      <c r="F29" s="79">
        <v>952734</v>
      </c>
      <c r="G29" s="79">
        <v>961487</v>
      </c>
      <c r="H29" s="105">
        <v>958415</v>
      </c>
      <c r="I29" s="80">
        <v>-1300</v>
      </c>
      <c r="J29" s="81">
        <v>-0.13564061497368049</v>
      </c>
    </row>
    <row r="30" spans="1:10" ht="12" customHeight="1" x14ac:dyDescent="0.2">
      <c r="A30" s="83"/>
      <c r="B30" s="86" t="s">
        <v>104</v>
      </c>
      <c r="C30" s="78">
        <v>23.422009003163545</v>
      </c>
      <c r="D30" s="80">
        <v>348345</v>
      </c>
      <c r="E30" s="79">
        <v>347181</v>
      </c>
      <c r="F30" s="79">
        <v>347578</v>
      </c>
      <c r="G30" s="79">
        <v>348817</v>
      </c>
      <c r="H30" s="105">
        <v>347980</v>
      </c>
      <c r="I30" s="80">
        <v>365</v>
      </c>
      <c r="J30" s="81">
        <v>0.10489108569458015</v>
      </c>
    </row>
    <row r="31" spans="1:10" ht="12" customHeight="1" x14ac:dyDescent="0.2">
      <c r="A31" s="85"/>
      <c r="B31" s="86" t="s">
        <v>105</v>
      </c>
      <c r="C31" s="78">
        <v>2.2577836349516391</v>
      </c>
      <c r="D31" s="80">
        <v>33579</v>
      </c>
      <c r="E31" s="79">
        <v>32091</v>
      </c>
      <c r="F31" s="79">
        <v>31250</v>
      </c>
      <c r="G31" s="79">
        <v>30293</v>
      </c>
      <c r="H31" s="105">
        <v>29390</v>
      </c>
      <c r="I31" s="80">
        <v>4189</v>
      </c>
      <c r="J31" s="81">
        <v>14.253147329023477</v>
      </c>
    </row>
    <row r="32" spans="1:10" ht="12" customHeight="1" x14ac:dyDescent="0.2">
      <c r="A32" s="85"/>
      <c r="B32" s="86" t="s">
        <v>106</v>
      </c>
      <c r="C32" s="78">
        <v>0.95108101838622161</v>
      </c>
      <c r="D32" s="80">
        <v>14145</v>
      </c>
      <c r="E32" s="79">
        <v>13528</v>
      </c>
      <c r="F32" s="79">
        <v>11824</v>
      </c>
      <c r="G32" s="79">
        <v>11682</v>
      </c>
      <c r="H32" s="105">
        <v>11151</v>
      </c>
      <c r="I32" s="80">
        <v>2994</v>
      </c>
      <c r="J32" s="81">
        <v>26.849609900457359</v>
      </c>
    </row>
    <row r="33" spans="1:10" ht="12" customHeight="1" x14ac:dyDescent="0.2">
      <c r="A33" s="83" t="s">
        <v>107</v>
      </c>
      <c r="B33" s="84" t="s">
        <v>177</v>
      </c>
      <c r="C33" s="78">
        <v>68.558787833962569</v>
      </c>
      <c r="D33" s="80">
        <v>1019644</v>
      </c>
      <c r="E33" s="79">
        <v>1023094</v>
      </c>
      <c r="F33" s="79">
        <v>1026580</v>
      </c>
      <c r="G33" s="79">
        <v>1041687</v>
      </c>
      <c r="H33" s="105">
        <v>1026064</v>
      </c>
      <c r="I33" s="80">
        <v>-6420</v>
      </c>
      <c r="J33" s="81">
        <v>-0.62569196463378507</v>
      </c>
    </row>
    <row r="34" spans="1:10" ht="12" customHeight="1" x14ac:dyDescent="0.2">
      <c r="A34" s="83"/>
      <c r="B34" s="84" t="s">
        <v>178</v>
      </c>
      <c r="C34" s="78">
        <v>31.441144928072188</v>
      </c>
      <c r="D34" s="80">
        <v>467610</v>
      </c>
      <c r="E34" s="79">
        <v>463139</v>
      </c>
      <c r="F34" s="79">
        <v>463399</v>
      </c>
      <c r="G34" s="79">
        <v>462209</v>
      </c>
      <c r="H34" s="105">
        <v>459811</v>
      </c>
      <c r="I34" s="80">
        <v>7799</v>
      </c>
      <c r="J34" s="81">
        <v>1.6961316714911125</v>
      </c>
    </row>
    <row r="35" spans="1:10" ht="12" customHeight="1" x14ac:dyDescent="0.2">
      <c r="A35" s="83" t="s">
        <v>107</v>
      </c>
      <c r="B35" s="84" t="s">
        <v>110</v>
      </c>
      <c r="C35" s="78">
        <v>83.979613448937812</v>
      </c>
      <c r="D35" s="80">
        <v>1248991</v>
      </c>
      <c r="E35" s="79">
        <v>1253485</v>
      </c>
      <c r="F35" s="79">
        <v>1262325</v>
      </c>
      <c r="G35" s="79">
        <v>1270013</v>
      </c>
      <c r="H35" s="105">
        <v>1258034</v>
      </c>
      <c r="I35" s="80">
        <v>-9043</v>
      </c>
      <c r="J35" s="81">
        <v>-0.71882000009538694</v>
      </c>
    </row>
    <row r="36" spans="1:10" ht="12" customHeight="1" x14ac:dyDescent="0.2">
      <c r="A36" s="83"/>
      <c r="B36" s="84" t="s">
        <v>111</v>
      </c>
      <c r="C36" s="78">
        <v>16.020319313096948</v>
      </c>
      <c r="D36" s="80">
        <v>238263</v>
      </c>
      <c r="E36" s="79">
        <v>232748</v>
      </c>
      <c r="F36" s="79">
        <v>227654</v>
      </c>
      <c r="G36" s="79">
        <v>233883</v>
      </c>
      <c r="H36" s="105">
        <v>227840</v>
      </c>
      <c r="I36" s="80">
        <v>10423</v>
      </c>
      <c r="J36" s="81">
        <v>4.57470154494382</v>
      </c>
    </row>
    <row r="37" spans="1:10" ht="14.1" customHeight="1" x14ac:dyDescent="0.2">
      <c r="A37" s="68" t="s">
        <v>124</v>
      </c>
      <c r="B37" s="188"/>
      <c r="C37" s="189"/>
      <c r="D37" s="196"/>
      <c r="E37" s="197"/>
      <c r="F37" s="197"/>
      <c r="G37" s="197"/>
      <c r="H37" s="198"/>
      <c r="I37" s="190"/>
      <c r="J37" s="193"/>
    </row>
    <row r="38" spans="1:10" ht="14.1" customHeight="1" x14ac:dyDescent="0.2">
      <c r="A38" s="91" t="s">
        <v>98</v>
      </c>
      <c r="B38" s="69"/>
      <c r="C38" s="78">
        <v>100</v>
      </c>
      <c r="D38" s="199">
        <v>28542882</v>
      </c>
      <c r="E38" s="195">
        <v>28545079</v>
      </c>
      <c r="F38" s="195">
        <v>28633360</v>
      </c>
      <c r="G38" s="195">
        <v>28795146</v>
      </c>
      <c r="H38" s="200">
        <v>28466256</v>
      </c>
      <c r="I38" s="194">
        <v>76626</v>
      </c>
      <c r="J38" s="81">
        <v>0.26918186922790266</v>
      </c>
    </row>
    <row r="39" spans="1:10" ht="12" customHeight="1" x14ac:dyDescent="0.2">
      <c r="A39" s="83" t="s">
        <v>99</v>
      </c>
      <c r="B39" s="84" t="s">
        <v>100</v>
      </c>
      <c r="C39" s="78">
        <v>53.860072714451192</v>
      </c>
      <c r="D39" s="80">
        <v>15373217</v>
      </c>
      <c r="E39" s="79">
        <v>15360040</v>
      </c>
      <c r="F39" s="79">
        <v>15407871</v>
      </c>
      <c r="G39" s="79">
        <v>15552699</v>
      </c>
      <c r="H39" s="105">
        <v>15368627</v>
      </c>
      <c r="I39" s="80">
        <v>4590</v>
      </c>
      <c r="J39" s="81">
        <v>2.9866038130797242E-2</v>
      </c>
    </row>
    <row r="40" spans="1:10" ht="12" customHeight="1" x14ac:dyDescent="0.2">
      <c r="A40" s="83"/>
      <c r="B40" s="84" t="s">
        <v>101</v>
      </c>
      <c r="C40" s="78">
        <v>46.139927285548808</v>
      </c>
      <c r="D40" s="80">
        <v>13169665</v>
      </c>
      <c r="E40" s="79">
        <v>13185039</v>
      </c>
      <c r="F40" s="79">
        <v>13225489</v>
      </c>
      <c r="G40" s="79">
        <v>13242447</v>
      </c>
      <c r="H40" s="105">
        <v>13097629</v>
      </c>
      <c r="I40" s="80">
        <v>72036</v>
      </c>
      <c r="J40" s="81">
        <v>0.54999267424661369</v>
      </c>
    </row>
    <row r="41" spans="1:10" ht="12" customHeight="1" x14ac:dyDescent="0.2">
      <c r="A41" s="83" t="s">
        <v>99</v>
      </c>
      <c r="B41" s="86" t="s">
        <v>102</v>
      </c>
      <c r="C41" s="78">
        <v>9.5896658228135472</v>
      </c>
      <c r="D41" s="80">
        <v>2737167</v>
      </c>
      <c r="E41" s="79">
        <v>2816588</v>
      </c>
      <c r="F41" s="79">
        <v>2921773</v>
      </c>
      <c r="G41" s="79">
        <v>2993024</v>
      </c>
      <c r="H41" s="105">
        <v>2762669</v>
      </c>
      <c r="I41" s="80">
        <v>-25502</v>
      </c>
      <c r="J41" s="81">
        <v>-0.9230928497043982</v>
      </c>
    </row>
    <row r="42" spans="1:10" ht="12" customHeight="1" x14ac:dyDescent="0.2">
      <c r="A42" s="83"/>
      <c r="B42" s="86" t="s">
        <v>103</v>
      </c>
      <c r="C42" s="78">
        <v>65.844654369520214</v>
      </c>
      <c r="D42" s="80">
        <v>18793962</v>
      </c>
      <c r="E42" s="79">
        <v>18771978</v>
      </c>
      <c r="F42" s="79">
        <v>18768478</v>
      </c>
      <c r="G42" s="79">
        <v>18872234</v>
      </c>
      <c r="H42" s="105">
        <v>18809869</v>
      </c>
      <c r="I42" s="80">
        <v>-15907</v>
      </c>
      <c r="J42" s="81">
        <v>-8.4567308788806556E-2</v>
      </c>
    </row>
    <row r="43" spans="1:10" ht="12" customHeight="1" x14ac:dyDescent="0.2">
      <c r="A43" s="83"/>
      <c r="B43" s="86" t="s">
        <v>104</v>
      </c>
      <c r="C43" s="78">
        <v>22.442968443060515</v>
      </c>
      <c r="D43" s="80">
        <v>6405870</v>
      </c>
      <c r="E43" s="79">
        <v>6374701</v>
      </c>
      <c r="F43" s="79">
        <v>6380286</v>
      </c>
      <c r="G43" s="79">
        <v>6386176</v>
      </c>
      <c r="H43" s="105">
        <v>6364843</v>
      </c>
      <c r="I43" s="80">
        <v>41027</v>
      </c>
      <c r="J43" s="81">
        <v>0.64458777694909364</v>
      </c>
    </row>
    <row r="44" spans="1:10" ht="12" customHeight="1" x14ac:dyDescent="0.2">
      <c r="A44" s="85"/>
      <c r="B44" s="86" t="s">
        <v>105</v>
      </c>
      <c r="C44" s="78">
        <v>2.1227008541043615</v>
      </c>
      <c r="D44" s="80">
        <v>605880</v>
      </c>
      <c r="E44" s="79">
        <v>581809</v>
      </c>
      <c r="F44" s="79">
        <v>562822</v>
      </c>
      <c r="G44" s="79">
        <v>543710</v>
      </c>
      <c r="H44" s="105">
        <v>528874</v>
      </c>
      <c r="I44" s="80">
        <v>77006</v>
      </c>
      <c r="J44" s="81">
        <v>14.560367875902388</v>
      </c>
    </row>
    <row r="45" spans="1:10" ht="12" customHeight="1" x14ac:dyDescent="0.2">
      <c r="A45" s="85"/>
      <c r="B45" s="86" t="s">
        <v>106</v>
      </c>
      <c r="C45" s="78">
        <v>0.91555225572526278</v>
      </c>
      <c r="D45" s="80">
        <v>261325</v>
      </c>
      <c r="E45" s="79">
        <v>253811</v>
      </c>
      <c r="F45" s="79">
        <v>218956</v>
      </c>
      <c r="G45" s="79">
        <v>214501</v>
      </c>
      <c r="H45" s="105">
        <v>207035</v>
      </c>
      <c r="I45" s="80">
        <v>54290</v>
      </c>
      <c r="J45" s="81">
        <v>26.222619363875673</v>
      </c>
    </row>
    <row r="46" spans="1:10" ht="12" customHeight="1" x14ac:dyDescent="0.2">
      <c r="A46" s="83" t="s">
        <v>107</v>
      </c>
      <c r="B46" s="84" t="s">
        <v>177</v>
      </c>
      <c r="C46" s="78">
        <v>69.497351388692991</v>
      </c>
      <c r="D46" s="80">
        <v>19836547</v>
      </c>
      <c r="E46" s="79">
        <v>19903947</v>
      </c>
      <c r="F46" s="79">
        <v>20006421</v>
      </c>
      <c r="G46" s="79">
        <v>20213321</v>
      </c>
      <c r="H46" s="105">
        <v>19948711</v>
      </c>
      <c r="I46" s="80">
        <v>-112164</v>
      </c>
      <c r="J46" s="81">
        <v>-0.56226189251024794</v>
      </c>
    </row>
    <row r="47" spans="1:10" ht="12" customHeight="1" x14ac:dyDescent="0.2">
      <c r="A47" s="83"/>
      <c r="B47" s="84" t="s">
        <v>178</v>
      </c>
      <c r="C47" s="78">
        <v>30.50264160430611</v>
      </c>
      <c r="D47" s="80">
        <v>8706333</v>
      </c>
      <c r="E47" s="79">
        <v>8641129</v>
      </c>
      <c r="F47" s="79">
        <v>8626936</v>
      </c>
      <c r="G47" s="79">
        <v>8581822</v>
      </c>
      <c r="H47" s="105">
        <v>8517545</v>
      </c>
      <c r="I47" s="80">
        <v>188788</v>
      </c>
      <c r="J47" s="81">
        <v>2.2164602593822518</v>
      </c>
    </row>
    <row r="48" spans="1:10" ht="12" customHeight="1" x14ac:dyDescent="0.2">
      <c r="A48" s="83" t="s">
        <v>107</v>
      </c>
      <c r="B48" s="84" t="s">
        <v>110</v>
      </c>
      <c r="C48" s="78">
        <v>82.470189940875628</v>
      </c>
      <c r="D48" s="80">
        <v>23539369</v>
      </c>
      <c r="E48" s="79">
        <v>23624014</v>
      </c>
      <c r="F48" s="79">
        <v>23774470</v>
      </c>
      <c r="G48" s="79">
        <v>23893724</v>
      </c>
      <c r="H48" s="105">
        <v>23671813</v>
      </c>
      <c r="I48" s="80">
        <v>-132444</v>
      </c>
      <c r="J48" s="81">
        <v>-0.55950087135277726</v>
      </c>
    </row>
    <row r="49" spans="1:10" ht="12" customHeight="1" x14ac:dyDescent="0.2">
      <c r="A49" s="83"/>
      <c r="B49" s="84" t="s">
        <v>111</v>
      </c>
      <c r="C49" s="78">
        <v>17.529778527620302</v>
      </c>
      <c r="D49" s="80">
        <v>5003504</v>
      </c>
      <c r="E49" s="79">
        <v>4921056</v>
      </c>
      <c r="F49" s="79">
        <v>4858880</v>
      </c>
      <c r="G49" s="79">
        <v>4901412</v>
      </c>
      <c r="H49" s="105">
        <v>4794435</v>
      </c>
      <c r="I49" s="80">
        <v>209069</v>
      </c>
      <c r="J49" s="81">
        <v>4.360659806629978</v>
      </c>
    </row>
    <row r="50" spans="1:10" ht="14.1" customHeight="1" x14ac:dyDescent="0.2">
      <c r="A50" s="68" t="s">
        <v>125</v>
      </c>
      <c r="B50" s="188"/>
      <c r="C50" s="189"/>
      <c r="D50" s="196"/>
      <c r="E50" s="197"/>
      <c r="F50" s="197"/>
      <c r="G50" s="197"/>
      <c r="H50" s="198"/>
      <c r="I50" s="190"/>
      <c r="J50" s="193"/>
    </row>
    <row r="51" spans="1:10" ht="14.1" customHeight="1" x14ac:dyDescent="0.2">
      <c r="A51" s="91" t="s">
        <v>98</v>
      </c>
      <c r="B51" s="69"/>
      <c r="C51" s="78">
        <v>100</v>
      </c>
      <c r="D51" s="199">
        <v>34885488</v>
      </c>
      <c r="E51" s="195">
        <v>34887706</v>
      </c>
      <c r="F51" s="195">
        <v>35018375</v>
      </c>
      <c r="G51" s="195">
        <v>35220294</v>
      </c>
      <c r="H51" s="200">
        <v>34837102</v>
      </c>
      <c r="I51" s="194">
        <v>48386</v>
      </c>
      <c r="J51" s="81">
        <v>0.13889215009905245</v>
      </c>
    </row>
    <row r="52" spans="1:10" ht="12" customHeight="1" x14ac:dyDescent="0.2">
      <c r="A52" s="83" t="s">
        <v>99</v>
      </c>
      <c r="B52" s="84" t="s">
        <v>100</v>
      </c>
      <c r="C52" s="78">
        <v>53.488854735241198</v>
      </c>
      <c r="D52" s="80">
        <v>18659848</v>
      </c>
      <c r="E52" s="79">
        <v>18640170</v>
      </c>
      <c r="F52" s="79">
        <v>18707512</v>
      </c>
      <c r="G52" s="79">
        <v>18878870</v>
      </c>
      <c r="H52" s="105">
        <v>18660647</v>
      </c>
      <c r="I52" s="80">
        <v>-799</v>
      </c>
      <c r="J52" s="81">
        <v>-4.2817379268789554E-3</v>
      </c>
    </row>
    <row r="53" spans="1:10" ht="12" customHeight="1" x14ac:dyDescent="0.2">
      <c r="A53" s="83"/>
      <c r="B53" s="84" t="s">
        <v>101</v>
      </c>
      <c r="C53" s="78">
        <v>46.511145264758802</v>
      </c>
      <c r="D53" s="80">
        <v>16225640</v>
      </c>
      <c r="E53" s="79">
        <v>16247536</v>
      </c>
      <c r="F53" s="79">
        <v>16310863</v>
      </c>
      <c r="G53" s="79">
        <v>16341424</v>
      </c>
      <c r="H53" s="105">
        <v>16176455</v>
      </c>
      <c r="I53" s="80">
        <v>49185</v>
      </c>
      <c r="J53" s="81">
        <v>0.30405302026927405</v>
      </c>
    </row>
    <row r="54" spans="1:10" ht="12" customHeight="1" x14ac:dyDescent="0.2">
      <c r="A54" s="83" t="s">
        <v>99</v>
      </c>
      <c r="B54" s="86" t="s">
        <v>102</v>
      </c>
      <c r="C54" s="78">
        <v>9.4941856625310788</v>
      </c>
      <c r="D54" s="80">
        <v>3312093</v>
      </c>
      <c r="E54" s="79">
        <v>3404157</v>
      </c>
      <c r="F54" s="79">
        <v>3530165</v>
      </c>
      <c r="G54" s="79">
        <v>3610469</v>
      </c>
      <c r="H54" s="105">
        <v>3330867</v>
      </c>
      <c r="I54" s="80">
        <v>-18774</v>
      </c>
      <c r="J54" s="81">
        <v>-0.56363703504222773</v>
      </c>
    </row>
    <row r="55" spans="1:10" ht="12" customHeight="1" x14ac:dyDescent="0.2">
      <c r="A55" s="83"/>
      <c r="B55" s="86" t="s">
        <v>103</v>
      </c>
      <c r="C55" s="78">
        <v>65.915758438007231</v>
      </c>
      <c r="D55" s="80">
        <v>22995034</v>
      </c>
      <c r="E55" s="79">
        <v>22969743</v>
      </c>
      <c r="F55" s="79">
        <v>22977613</v>
      </c>
      <c r="G55" s="79">
        <v>23107380</v>
      </c>
      <c r="H55" s="105">
        <v>23040098</v>
      </c>
      <c r="I55" s="80">
        <v>-45064</v>
      </c>
      <c r="J55" s="81">
        <v>-0.19558944584350293</v>
      </c>
    </row>
    <row r="56" spans="1:10" ht="12" customHeight="1" x14ac:dyDescent="0.2">
      <c r="A56" s="83"/>
      <c r="B56" s="86" t="s">
        <v>104</v>
      </c>
      <c r="C56" s="78">
        <v>22.523815633595266</v>
      </c>
      <c r="D56" s="80">
        <v>7857543</v>
      </c>
      <c r="E56" s="79">
        <v>7821575</v>
      </c>
      <c r="F56" s="79">
        <v>7838209</v>
      </c>
      <c r="G56" s="79">
        <v>7852663</v>
      </c>
      <c r="H56" s="105">
        <v>7834670</v>
      </c>
      <c r="I56" s="80">
        <v>22873</v>
      </c>
      <c r="J56" s="81">
        <v>0.29194592752470749</v>
      </c>
    </row>
    <row r="57" spans="1:10" ht="12" customHeight="1" x14ac:dyDescent="0.2">
      <c r="A57" s="85"/>
      <c r="B57" s="86" t="s">
        <v>105</v>
      </c>
      <c r="C57" s="78">
        <v>2.0662316663020452</v>
      </c>
      <c r="D57" s="80">
        <v>720815</v>
      </c>
      <c r="E57" s="79">
        <v>692228</v>
      </c>
      <c r="F57" s="79">
        <v>672387</v>
      </c>
      <c r="G57" s="79">
        <v>649780</v>
      </c>
      <c r="H57" s="105">
        <v>631466</v>
      </c>
      <c r="I57" s="80">
        <v>89349</v>
      </c>
      <c r="J57" s="81">
        <v>14.149455394273009</v>
      </c>
    </row>
    <row r="58" spans="1:10" ht="12" customHeight="1" x14ac:dyDescent="0.2">
      <c r="A58" s="85"/>
      <c r="B58" s="86" t="s">
        <v>106</v>
      </c>
      <c r="C58" s="78">
        <v>0.89382725561987264</v>
      </c>
      <c r="D58" s="80">
        <v>311816</v>
      </c>
      <c r="E58" s="79">
        <v>302788</v>
      </c>
      <c r="F58" s="79">
        <v>262742</v>
      </c>
      <c r="G58" s="79">
        <v>257371</v>
      </c>
      <c r="H58" s="105">
        <v>247956</v>
      </c>
      <c r="I58" s="80">
        <v>63860</v>
      </c>
      <c r="J58" s="81">
        <v>25.754569359079838</v>
      </c>
    </row>
    <row r="59" spans="1:10" ht="12" customHeight="1" x14ac:dyDescent="0.2">
      <c r="A59" s="83" t="s">
        <v>107</v>
      </c>
      <c r="B59" s="84" t="s">
        <v>177</v>
      </c>
      <c r="C59" s="78">
        <v>68.867773900711953</v>
      </c>
      <c r="D59" s="80">
        <v>24024859</v>
      </c>
      <c r="E59" s="79">
        <v>24107647</v>
      </c>
      <c r="F59" s="79">
        <v>24248794</v>
      </c>
      <c r="G59" s="79">
        <v>24494262</v>
      </c>
      <c r="H59" s="105">
        <v>24192893</v>
      </c>
      <c r="I59" s="80">
        <v>-168034</v>
      </c>
      <c r="J59" s="81">
        <v>-0.69455934848304413</v>
      </c>
    </row>
    <row r="60" spans="1:10" ht="12" customHeight="1" x14ac:dyDescent="0.2">
      <c r="A60" s="83"/>
      <c r="B60" s="84" t="s">
        <v>178</v>
      </c>
      <c r="C60" s="78">
        <v>31.132206033637825</v>
      </c>
      <c r="D60" s="80">
        <v>10860622</v>
      </c>
      <c r="E60" s="79">
        <v>10780051</v>
      </c>
      <c r="F60" s="79">
        <v>10769577</v>
      </c>
      <c r="G60" s="79">
        <v>10726028</v>
      </c>
      <c r="H60" s="105">
        <v>10644209</v>
      </c>
      <c r="I60" s="80">
        <v>216413</v>
      </c>
      <c r="J60" s="81">
        <v>2.0331524869532345</v>
      </c>
    </row>
    <row r="61" spans="1:10" ht="12" customHeight="1" x14ac:dyDescent="0.2">
      <c r="A61" s="83" t="s">
        <v>107</v>
      </c>
      <c r="B61" s="84" t="s">
        <v>110</v>
      </c>
      <c r="C61" s="78">
        <v>83.265307912562378</v>
      </c>
      <c r="D61" s="80">
        <v>29047509</v>
      </c>
      <c r="E61" s="79">
        <v>29151408</v>
      </c>
      <c r="F61" s="79">
        <v>29352342</v>
      </c>
      <c r="G61" s="79">
        <v>29516292</v>
      </c>
      <c r="H61" s="105">
        <v>29258034</v>
      </c>
      <c r="I61" s="80">
        <v>-210525</v>
      </c>
      <c r="J61" s="81">
        <v>-0.71954595445476621</v>
      </c>
    </row>
    <row r="62" spans="1:10" ht="12" customHeight="1" x14ac:dyDescent="0.2">
      <c r="A62" s="83"/>
      <c r="B62" s="84" t="s">
        <v>111</v>
      </c>
      <c r="C62" s="78">
        <v>16.734511496585629</v>
      </c>
      <c r="D62" s="80">
        <v>5837916</v>
      </c>
      <c r="E62" s="79">
        <v>5736211</v>
      </c>
      <c r="F62" s="79">
        <v>5665936</v>
      </c>
      <c r="G62" s="79">
        <v>5703903</v>
      </c>
      <c r="H62" s="105">
        <v>5578959</v>
      </c>
      <c r="I62" s="80">
        <v>258957</v>
      </c>
      <c r="J62" s="81">
        <v>4.6416723980226422</v>
      </c>
    </row>
    <row r="63" spans="1:10" ht="14.1" customHeight="1" x14ac:dyDescent="0.2">
      <c r="A63" s="68" t="s">
        <v>179</v>
      </c>
      <c r="B63" s="188"/>
      <c r="C63" s="189"/>
      <c r="D63" s="196"/>
      <c r="E63" s="197"/>
      <c r="F63" s="197"/>
      <c r="G63" s="197"/>
      <c r="H63" s="198"/>
      <c r="I63" s="190"/>
      <c r="J63" s="193"/>
    </row>
    <row r="64" spans="1:10" ht="14.1" customHeight="1" x14ac:dyDescent="0.2">
      <c r="A64" s="91" t="s">
        <v>98</v>
      </c>
      <c r="B64" s="69"/>
      <c r="C64" s="78">
        <v>100</v>
      </c>
      <c r="D64" s="199">
        <v>94822</v>
      </c>
      <c r="E64" s="195">
        <v>94793</v>
      </c>
      <c r="F64" s="195">
        <v>95300</v>
      </c>
      <c r="G64" s="195">
        <v>95103</v>
      </c>
      <c r="H64" s="105">
        <v>94093</v>
      </c>
      <c r="I64" s="80">
        <v>729</v>
      </c>
      <c r="J64" s="81">
        <v>0.77476539168694802</v>
      </c>
    </row>
    <row r="65" spans="1:12" ht="12" customHeight="1" x14ac:dyDescent="0.2">
      <c r="A65" s="83" t="s">
        <v>99</v>
      </c>
      <c r="B65" s="84" t="s">
        <v>100</v>
      </c>
      <c r="C65" s="78">
        <v>52.384467739554111</v>
      </c>
      <c r="D65" s="194">
        <v>49672</v>
      </c>
      <c r="E65" s="195">
        <v>49654</v>
      </c>
      <c r="F65" s="195">
        <v>49920</v>
      </c>
      <c r="G65" s="195">
        <v>49875</v>
      </c>
      <c r="H65" s="105">
        <v>49317</v>
      </c>
      <c r="I65" s="80">
        <v>355</v>
      </c>
      <c r="J65" s="81">
        <v>0.71983291765516966</v>
      </c>
    </row>
    <row r="66" spans="1:12" ht="12" customHeight="1" x14ac:dyDescent="0.2">
      <c r="A66" s="83"/>
      <c r="B66" s="84" t="s">
        <v>101</v>
      </c>
      <c r="C66" s="78">
        <v>47.615532260445889</v>
      </c>
      <c r="D66" s="194">
        <v>45150</v>
      </c>
      <c r="E66" s="195">
        <v>45139</v>
      </c>
      <c r="F66" s="195">
        <v>45380</v>
      </c>
      <c r="G66" s="195">
        <v>45228</v>
      </c>
      <c r="H66" s="105">
        <v>44776</v>
      </c>
      <c r="I66" s="80">
        <v>374</v>
      </c>
      <c r="J66" s="81">
        <v>0.83526889405038418</v>
      </c>
    </row>
    <row r="67" spans="1:12" ht="12" customHeight="1" x14ac:dyDescent="0.2">
      <c r="A67" s="83" t="s">
        <v>99</v>
      </c>
      <c r="B67" s="86" t="s">
        <v>102</v>
      </c>
      <c r="C67" s="78">
        <v>9.0812258758515956</v>
      </c>
      <c r="D67" s="194">
        <v>8611</v>
      </c>
      <c r="E67" s="195">
        <v>8791</v>
      </c>
      <c r="F67" s="195">
        <v>9188</v>
      </c>
      <c r="G67" s="195">
        <v>9138</v>
      </c>
      <c r="H67" s="105">
        <v>8826</v>
      </c>
      <c r="I67" s="80">
        <v>-215</v>
      </c>
      <c r="J67" s="81">
        <v>-2.4359845909811919</v>
      </c>
    </row>
    <row r="68" spans="1:12" ht="12" customHeight="1" x14ac:dyDescent="0.2">
      <c r="A68" s="83"/>
      <c r="B68" s="86" t="s">
        <v>103</v>
      </c>
      <c r="C68" s="78">
        <v>71.980131193183013</v>
      </c>
      <c r="D68" s="194">
        <v>68253</v>
      </c>
      <c r="E68" s="195">
        <v>68107</v>
      </c>
      <c r="F68" s="195">
        <v>68276</v>
      </c>
      <c r="G68" s="195">
        <v>68250</v>
      </c>
      <c r="H68" s="105">
        <v>67714</v>
      </c>
      <c r="I68" s="80">
        <v>539</v>
      </c>
      <c r="J68" s="81">
        <v>0.7959949198097882</v>
      </c>
    </row>
    <row r="69" spans="1:12" ht="12" customHeight="1" x14ac:dyDescent="0.2">
      <c r="A69" s="83"/>
      <c r="B69" s="86" t="s">
        <v>104</v>
      </c>
      <c r="C69" s="78">
        <v>17.085697411992996</v>
      </c>
      <c r="D69" s="194">
        <v>16201</v>
      </c>
      <c r="E69" s="195">
        <v>16200</v>
      </c>
      <c r="F69" s="195">
        <v>16221</v>
      </c>
      <c r="G69" s="195">
        <v>16173</v>
      </c>
      <c r="H69" s="105">
        <v>16089</v>
      </c>
      <c r="I69" s="80">
        <v>112</v>
      </c>
      <c r="J69" s="81">
        <v>0.69612778917272666</v>
      </c>
    </row>
    <row r="70" spans="1:12" ht="12" customHeight="1" x14ac:dyDescent="0.2">
      <c r="A70" s="85"/>
      <c r="B70" s="86" t="s">
        <v>105</v>
      </c>
      <c r="C70" s="78">
        <v>1.8529455189723905</v>
      </c>
      <c r="D70" s="194">
        <v>1757</v>
      </c>
      <c r="E70" s="195">
        <v>1695</v>
      </c>
      <c r="F70" s="195">
        <v>1615</v>
      </c>
      <c r="G70" s="195">
        <v>1542</v>
      </c>
      <c r="H70" s="105">
        <v>1464</v>
      </c>
      <c r="I70" s="80">
        <v>293</v>
      </c>
      <c r="J70" s="81">
        <v>20.013661202185791</v>
      </c>
    </row>
    <row r="71" spans="1:12" ht="12" customHeight="1" x14ac:dyDescent="0.2">
      <c r="A71" s="85"/>
      <c r="B71" s="86" t="s">
        <v>106</v>
      </c>
      <c r="C71" s="78">
        <v>0.86266900086477827</v>
      </c>
      <c r="D71" s="194">
        <v>818</v>
      </c>
      <c r="E71" s="195">
        <v>771</v>
      </c>
      <c r="F71" s="195">
        <v>642</v>
      </c>
      <c r="G71" s="195">
        <v>621</v>
      </c>
      <c r="H71" s="105">
        <v>586</v>
      </c>
      <c r="I71" s="80">
        <v>232</v>
      </c>
      <c r="J71" s="81">
        <v>39.590443686006829</v>
      </c>
    </row>
    <row r="72" spans="1:12" ht="12" customHeight="1" x14ac:dyDescent="0.2">
      <c r="A72" s="83" t="s">
        <v>107</v>
      </c>
      <c r="B72" s="84" t="s">
        <v>177</v>
      </c>
      <c r="C72" s="78">
        <v>66.356963573854173</v>
      </c>
      <c r="D72" s="194">
        <v>62921</v>
      </c>
      <c r="E72" s="195">
        <v>63098</v>
      </c>
      <c r="F72" s="195">
        <v>63452</v>
      </c>
      <c r="G72" s="195">
        <v>63588</v>
      </c>
      <c r="H72" s="105">
        <v>62630</v>
      </c>
      <c r="I72" s="80">
        <v>291</v>
      </c>
      <c r="J72" s="81">
        <v>0.46463356219064345</v>
      </c>
    </row>
    <row r="73" spans="1:12" ht="12" customHeight="1" x14ac:dyDescent="0.2">
      <c r="A73" s="83"/>
      <c r="B73" s="84" t="s">
        <v>178</v>
      </c>
      <c r="C73" s="78">
        <v>33.643036426145834</v>
      </c>
      <c r="D73" s="80">
        <v>31901</v>
      </c>
      <c r="E73" s="79">
        <v>31695</v>
      </c>
      <c r="F73" s="79">
        <v>31848</v>
      </c>
      <c r="G73" s="79">
        <v>31515</v>
      </c>
      <c r="H73" s="105">
        <v>31463</v>
      </c>
      <c r="I73" s="80">
        <v>438</v>
      </c>
      <c r="J73" s="81">
        <v>1.3921113689095128</v>
      </c>
    </row>
    <row r="74" spans="1:12" ht="12" customHeight="1" x14ac:dyDescent="0.2">
      <c r="A74" s="83" t="s">
        <v>107</v>
      </c>
      <c r="B74" s="84" t="s">
        <v>110</v>
      </c>
      <c r="C74" s="78">
        <v>78.59884836852207</v>
      </c>
      <c r="D74" s="80">
        <v>74529</v>
      </c>
      <c r="E74" s="79">
        <v>74764</v>
      </c>
      <c r="F74" s="79">
        <v>75284</v>
      </c>
      <c r="G74" s="79">
        <v>75197</v>
      </c>
      <c r="H74" s="105">
        <v>74583</v>
      </c>
      <c r="I74" s="80">
        <v>-54</v>
      </c>
      <c r="J74" s="81">
        <v>-7.2402558223723906E-2</v>
      </c>
    </row>
    <row r="75" spans="1:12" ht="12" customHeight="1" x14ac:dyDescent="0.2">
      <c r="A75" s="107"/>
      <c r="B75" s="89" t="s">
        <v>111</v>
      </c>
      <c r="C75" s="90">
        <v>21.400097023897409</v>
      </c>
      <c r="D75" s="108">
        <v>20292</v>
      </c>
      <c r="E75" s="109">
        <v>20028</v>
      </c>
      <c r="F75" s="109">
        <v>20015</v>
      </c>
      <c r="G75" s="109">
        <v>19905</v>
      </c>
      <c r="H75" s="110">
        <v>19509</v>
      </c>
      <c r="I75" s="108">
        <v>783</v>
      </c>
      <c r="J75" s="111">
        <v>4.0135322159003533</v>
      </c>
    </row>
    <row r="76" spans="1:12" s="112" customFormat="1" ht="11.25" customHeight="1" x14ac:dyDescent="0.15">
      <c r="B76" s="113"/>
      <c r="C76" s="113"/>
      <c r="D76" s="113"/>
      <c r="E76" s="113"/>
      <c r="F76" s="113"/>
      <c r="G76" s="113"/>
      <c r="H76" s="113"/>
      <c r="I76" s="113"/>
      <c r="J76" s="114" t="s">
        <v>37</v>
      </c>
    </row>
    <row r="77" spans="1:12" s="112" customFormat="1" ht="12.75" customHeight="1" x14ac:dyDescent="0.15">
      <c r="A77" s="113" t="s">
        <v>116</v>
      </c>
      <c r="D77" s="115"/>
    </row>
    <row r="78" spans="1:12" s="112" customFormat="1" ht="21" customHeight="1" x14ac:dyDescent="0.15">
      <c r="A78" s="116" t="s">
        <v>180</v>
      </c>
      <c r="B78" s="117"/>
      <c r="C78" s="117"/>
      <c r="D78" s="117"/>
      <c r="E78" s="117"/>
      <c r="F78" s="117"/>
      <c r="G78" s="117"/>
      <c r="H78" s="117"/>
      <c r="I78" s="117"/>
      <c r="J78" s="117"/>
    </row>
    <row r="79" spans="1:12" s="86" customFormat="1" ht="12.75" customHeight="1" x14ac:dyDescent="0.2">
      <c r="A79" s="116"/>
      <c r="B79" s="117"/>
      <c r="C79" s="117"/>
      <c r="D79" s="117"/>
      <c r="E79" s="117"/>
      <c r="F79" s="117"/>
      <c r="G79" s="117"/>
      <c r="H79" s="117"/>
      <c r="I79" s="117"/>
      <c r="J79" s="117"/>
    </row>
    <row r="80" spans="1:12" s="86" customFormat="1" ht="12.75" customHeight="1" x14ac:dyDescent="0.2">
      <c r="A80" s="116"/>
      <c r="B80" s="117"/>
      <c r="C80" s="117"/>
      <c r="D80" s="117"/>
      <c r="E80" s="117"/>
      <c r="F80" s="117"/>
      <c r="G80" s="117"/>
      <c r="H80" s="117"/>
      <c r="I80" s="117"/>
      <c r="J80" s="117"/>
      <c r="K80" s="201"/>
      <c r="L80" s="201"/>
    </row>
    <row r="81" s="53" customFormat="1" ht="12.75" customHeight="1" x14ac:dyDescent="0.2"/>
    <row r="82" s="53" customFormat="1" ht="12.75" customHeight="1" x14ac:dyDescent="0.2"/>
    <row r="83" s="53" customFormat="1" ht="12.7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EF5DE-3A1E-485D-9D6E-D2660EB9B5BE}">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3" customWidth="1"/>
    <col min="2" max="2" width="2.28515625" style="53" customWidth="1"/>
    <col min="3" max="3" width="6.7109375" style="53" customWidth="1"/>
    <col min="4" max="4" width="32.5703125" style="53" customWidth="1"/>
    <col min="5" max="5" width="5.7109375" style="87" customWidth="1"/>
    <col min="6" max="10" width="9.7109375" style="120" customWidth="1"/>
    <col min="11" max="11" width="9.7109375" style="100" customWidth="1"/>
    <col min="12" max="12" width="9.7109375" style="121" customWidth="1"/>
    <col min="13" max="256" width="8.85546875" style="53"/>
    <col min="257" max="258" width="3.7109375" style="53" customWidth="1"/>
    <col min="259" max="259" width="3.85546875" style="53" customWidth="1"/>
    <col min="260" max="260" width="26.28515625" style="53" customWidth="1"/>
    <col min="261" max="261" width="5.7109375" style="53" customWidth="1"/>
    <col min="262" max="268" width="9.5703125" style="53" customWidth="1"/>
    <col min="269" max="512" width="8.85546875" style="53"/>
    <col min="513" max="514" width="3.7109375" style="53" customWidth="1"/>
    <col min="515" max="515" width="3.85546875" style="53" customWidth="1"/>
    <col min="516" max="516" width="26.28515625" style="53" customWidth="1"/>
    <col min="517" max="517" width="5.7109375" style="53" customWidth="1"/>
    <col min="518" max="524" width="9.5703125" style="53" customWidth="1"/>
    <col min="525" max="768" width="8.85546875" style="53"/>
    <col min="769" max="770" width="3.7109375" style="53" customWidth="1"/>
    <col min="771" max="771" width="3.85546875" style="53" customWidth="1"/>
    <col min="772" max="772" width="26.28515625" style="53" customWidth="1"/>
    <col min="773" max="773" width="5.7109375" style="53" customWidth="1"/>
    <col min="774" max="780" width="9.5703125" style="53" customWidth="1"/>
    <col min="781" max="1024" width="8.85546875" style="53"/>
    <col min="1025" max="1026" width="3.7109375" style="53" customWidth="1"/>
    <col min="1027" max="1027" width="3.85546875" style="53" customWidth="1"/>
    <col min="1028" max="1028" width="26.28515625" style="53" customWidth="1"/>
    <col min="1029" max="1029" width="5.7109375" style="53" customWidth="1"/>
    <col min="1030" max="1036" width="9.5703125" style="53" customWidth="1"/>
    <col min="1037" max="1280" width="8.85546875" style="53"/>
    <col min="1281" max="1282" width="3.7109375" style="53" customWidth="1"/>
    <col min="1283" max="1283" width="3.85546875" style="53" customWidth="1"/>
    <col min="1284" max="1284" width="26.28515625" style="53" customWidth="1"/>
    <col min="1285" max="1285" width="5.7109375" style="53" customWidth="1"/>
    <col min="1286" max="1292" width="9.5703125" style="53" customWidth="1"/>
    <col min="1293" max="1536" width="8.85546875" style="53"/>
    <col min="1537" max="1538" width="3.7109375" style="53" customWidth="1"/>
    <col min="1539" max="1539" width="3.85546875" style="53" customWidth="1"/>
    <col min="1540" max="1540" width="26.28515625" style="53" customWidth="1"/>
    <col min="1541" max="1541" width="5.7109375" style="53" customWidth="1"/>
    <col min="1542" max="1548" width="9.5703125" style="53" customWidth="1"/>
    <col min="1549" max="1792" width="8.85546875" style="53"/>
    <col min="1793" max="1794" width="3.7109375" style="53" customWidth="1"/>
    <col min="1795" max="1795" width="3.85546875" style="53" customWidth="1"/>
    <col min="1796" max="1796" width="26.28515625" style="53" customWidth="1"/>
    <col min="1797" max="1797" width="5.7109375" style="53" customWidth="1"/>
    <col min="1798" max="1804" width="9.5703125" style="53" customWidth="1"/>
    <col min="1805" max="2048" width="8.85546875" style="53"/>
    <col min="2049" max="2050" width="3.7109375" style="53" customWidth="1"/>
    <col min="2051" max="2051" width="3.85546875" style="53" customWidth="1"/>
    <col min="2052" max="2052" width="26.28515625" style="53" customWidth="1"/>
    <col min="2053" max="2053" width="5.7109375" style="53" customWidth="1"/>
    <col min="2054" max="2060" width="9.5703125" style="53" customWidth="1"/>
    <col min="2061" max="2304" width="8.85546875" style="53"/>
    <col min="2305" max="2306" width="3.7109375" style="53" customWidth="1"/>
    <col min="2307" max="2307" width="3.85546875" style="53" customWidth="1"/>
    <col min="2308" max="2308" width="26.28515625" style="53" customWidth="1"/>
    <col min="2309" max="2309" width="5.7109375" style="53" customWidth="1"/>
    <col min="2310" max="2316" width="9.5703125" style="53" customWidth="1"/>
    <col min="2317" max="2560" width="8.85546875" style="53"/>
    <col min="2561" max="2562" width="3.7109375" style="53" customWidth="1"/>
    <col min="2563" max="2563" width="3.85546875" style="53" customWidth="1"/>
    <col min="2564" max="2564" width="26.28515625" style="53" customWidth="1"/>
    <col min="2565" max="2565" width="5.7109375" style="53" customWidth="1"/>
    <col min="2566" max="2572" width="9.5703125" style="53" customWidth="1"/>
    <col min="2573" max="2816" width="8.85546875" style="53"/>
    <col min="2817" max="2818" width="3.7109375" style="53" customWidth="1"/>
    <col min="2819" max="2819" width="3.85546875" style="53" customWidth="1"/>
    <col min="2820" max="2820" width="26.28515625" style="53" customWidth="1"/>
    <col min="2821" max="2821" width="5.7109375" style="53" customWidth="1"/>
    <col min="2822" max="2828" width="9.5703125" style="53" customWidth="1"/>
    <col min="2829" max="3072" width="8.85546875" style="53"/>
    <col min="3073" max="3074" width="3.7109375" style="53" customWidth="1"/>
    <col min="3075" max="3075" width="3.85546875" style="53" customWidth="1"/>
    <col min="3076" max="3076" width="26.28515625" style="53" customWidth="1"/>
    <col min="3077" max="3077" width="5.7109375" style="53" customWidth="1"/>
    <col min="3078" max="3084" width="9.5703125" style="53" customWidth="1"/>
    <col min="3085" max="3328" width="8.85546875" style="53"/>
    <col min="3329" max="3330" width="3.7109375" style="53" customWidth="1"/>
    <col min="3331" max="3331" width="3.85546875" style="53" customWidth="1"/>
    <col min="3332" max="3332" width="26.28515625" style="53" customWidth="1"/>
    <col min="3333" max="3333" width="5.7109375" style="53" customWidth="1"/>
    <col min="3334" max="3340" width="9.5703125" style="53" customWidth="1"/>
    <col min="3341" max="3584" width="8.85546875" style="53"/>
    <col min="3585" max="3586" width="3.7109375" style="53" customWidth="1"/>
    <col min="3587" max="3587" width="3.85546875" style="53" customWidth="1"/>
    <col min="3588" max="3588" width="26.28515625" style="53" customWidth="1"/>
    <col min="3589" max="3589" width="5.7109375" style="53" customWidth="1"/>
    <col min="3590" max="3596" width="9.5703125" style="53" customWidth="1"/>
    <col min="3597" max="3840" width="8.85546875" style="53"/>
    <col min="3841" max="3842" width="3.7109375" style="53" customWidth="1"/>
    <col min="3843" max="3843" width="3.85546875" style="53" customWidth="1"/>
    <col min="3844" max="3844" width="26.28515625" style="53" customWidth="1"/>
    <col min="3845" max="3845" width="5.7109375" style="53" customWidth="1"/>
    <col min="3846" max="3852" width="9.5703125" style="53" customWidth="1"/>
    <col min="3853" max="4096" width="8.85546875" style="53"/>
    <col min="4097" max="4098" width="3.7109375" style="53" customWidth="1"/>
    <col min="4099" max="4099" width="3.85546875" style="53" customWidth="1"/>
    <col min="4100" max="4100" width="26.28515625" style="53" customWidth="1"/>
    <col min="4101" max="4101" width="5.7109375" style="53" customWidth="1"/>
    <col min="4102" max="4108" width="9.5703125" style="53" customWidth="1"/>
    <col min="4109" max="4352" width="8.85546875" style="53"/>
    <col min="4353" max="4354" width="3.7109375" style="53" customWidth="1"/>
    <col min="4355" max="4355" width="3.85546875" style="53" customWidth="1"/>
    <col min="4356" max="4356" width="26.28515625" style="53" customWidth="1"/>
    <col min="4357" max="4357" width="5.7109375" style="53" customWidth="1"/>
    <col min="4358" max="4364" width="9.5703125" style="53" customWidth="1"/>
    <col min="4365" max="4608" width="8.85546875" style="53"/>
    <col min="4609" max="4610" width="3.7109375" style="53" customWidth="1"/>
    <col min="4611" max="4611" width="3.85546875" style="53" customWidth="1"/>
    <col min="4612" max="4612" width="26.28515625" style="53" customWidth="1"/>
    <col min="4613" max="4613" width="5.7109375" style="53" customWidth="1"/>
    <col min="4614" max="4620" width="9.5703125" style="53" customWidth="1"/>
    <col min="4621" max="4864" width="8.85546875" style="53"/>
    <col min="4865" max="4866" width="3.7109375" style="53" customWidth="1"/>
    <col min="4867" max="4867" width="3.85546875" style="53" customWidth="1"/>
    <col min="4868" max="4868" width="26.28515625" style="53" customWidth="1"/>
    <col min="4869" max="4869" width="5.7109375" style="53" customWidth="1"/>
    <col min="4870" max="4876" width="9.5703125" style="53" customWidth="1"/>
    <col min="4877" max="5120" width="8.85546875" style="53"/>
    <col min="5121" max="5122" width="3.7109375" style="53" customWidth="1"/>
    <col min="5123" max="5123" width="3.85546875" style="53" customWidth="1"/>
    <col min="5124" max="5124" width="26.28515625" style="53" customWidth="1"/>
    <col min="5125" max="5125" width="5.7109375" style="53" customWidth="1"/>
    <col min="5126" max="5132" width="9.5703125" style="53" customWidth="1"/>
    <col min="5133" max="5376" width="8.85546875" style="53"/>
    <col min="5377" max="5378" width="3.7109375" style="53" customWidth="1"/>
    <col min="5379" max="5379" width="3.85546875" style="53" customWidth="1"/>
    <col min="5380" max="5380" width="26.28515625" style="53" customWidth="1"/>
    <col min="5381" max="5381" width="5.7109375" style="53" customWidth="1"/>
    <col min="5382" max="5388" width="9.5703125" style="53" customWidth="1"/>
    <col min="5389" max="5632" width="8.85546875" style="53"/>
    <col min="5633" max="5634" width="3.7109375" style="53" customWidth="1"/>
    <col min="5635" max="5635" width="3.85546875" style="53" customWidth="1"/>
    <col min="5636" max="5636" width="26.28515625" style="53" customWidth="1"/>
    <col min="5637" max="5637" width="5.7109375" style="53" customWidth="1"/>
    <col min="5638" max="5644" width="9.5703125" style="53" customWidth="1"/>
    <col min="5645" max="5888" width="8.85546875" style="53"/>
    <col min="5889" max="5890" width="3.7109375" style="53" customWidth="1"/>
    <col min="5891" max="5891" width="3.85546875" style="53" customWidth="1"/>
    <col min="5892" max="5892" width="26.28515625" style="53" customWidth="1"/>
    <col min="5893" max="5893" width="5.7109375" style="53" customWidth="1"/>
    <col min="5894" max="5900" width="9.5703125" style="53" customWidth="1"/>
    <col min="5901" max="6144" width="8.85546875" style="53"/>
    <col min="6145" max="6146" width="3.7109375" style="53" customWidth="1"/>
    <col min="6147" max="6147" width="3.85546875" style="53" customWidth="1"/>
    <col min="6148" max="6148" width="26.28515625" style="53" customWidth="1"/>
    <col min="6149" max="6149" width="5.7109375" style="53" customWidth="1"/>
    <col min="6150" max="6156" width="9.5703125" style="53" customWidth="1"/>
    <col min="6157" max="6400" width="8.85546875" style="53"/>
    <col min="6401" max="6402" width="3.7109375" style="53" customWidth="1"/>
    <col min="6403" max="6403" width="3.85546875" style="53" customWidth="1"/>
    <col min="6404" max="6404" width="26.28515625" style="53" customWidth="1"/>
    <col min="6405" max="6405" width="5.7109375" style="53" customWidth="1"/>
    <col min="6406" max="6412" width="9.5703125" style="53" customWidth="1"/>
    <col min="6413" max="6656" width="8.85546875" style="53"/>
    <col min="6657" max="6658" width="3.7109375" style="53" customWidth="1"/>
    <col min="6659" max="6659" width="3.85546875" style="53" customWidth="1"/>
    <col min="6660" max="6660" width="26.28515625" style="53" customWidth="1"/>
    <col min="6661" max="6661" width="5.7109375" style="53" customWidth="1"/>
    <col min="6662" max="6668" width="9.5703125" style="53" customWidth="1"/>
    <col min="6669" max="6912" width="8.85546875" style="53"/>
    <col min="6913" max="6914" width="3.7109375" style="53" customWidth="1"/>
    <col min="6915" max="6915" width="3.85546875" style="53" customWidth="1"/>
    <col min="6916" max="6916" width="26.28515625" style="53" customWidth="1"/>
    <col min="6917" max="6917" width="5.7109375" style="53" customWidth="1"/>
    <col min="6918" max="6924" width="9.5703125" style="53" customWidth="1"/>
    <col min="6925" max="7168" width="8.85546875" style="53"/>
    <col min="7169" max="7170" width="3.7109375" style="53" customWidth="1"/>
    <col min="7171" max="7171" width="3.85546875" style="53" customWidth="1"/>
    <col min="7172" max="7172" width="26.28515625" style="53" customWidth="1"/>
    <col min="7173" max="7173" width="5.7109375" style="53" customWidth="1"/>
    <col min="7174" max="7180" width="9.5703125" style="53" customWidth="1"/>
    <col min="7181" max="7424" width="8.85546875" style="53"/>
    <col min="7425" max="7426" width="3.7109375" style="53" customWidth="1"/>
    <col min="7427" max="7427" width="3.85546875" style="53" customWidth="1"/>
    <col min="7428" max="7428" width="26.28515625" style="53" customWidth="1"/>
    <col min="7429" max="7429" width="5.7109375" style="53" customWidth="1"/>
    <col min="7430" max="7436" width="9.5703125" style="53" customWidth="1"/>
    <col min="7437" max="7680" width="8.85546875" style="53"/>
    <col min="7681" max="7682" width="3.7109375" style="53" customWidth="1"/>
    <col min="7683" max="7683" width="3.85546875" style="53" customWidth="1"/>
    <col min="7684" max="7684" width="26.28515625" style="53" customWidth="1"/>
    <col min="7685" max="7685" width="5.7109375" style="53" customWidth="1"/>
    <col min="7686" max="7692" width="9.5703125" style="53" customWidth="1"/>
    <col min="7693" max="7936" width="8.85546875" style="53"/>
    <col min="7937" max="7938" width="3.7109375" style="53" customWidth="1"/>
    <col min="7939" max="7939" width="3.85546875" style="53" customWidth="1"/>
    <col min="7940" max="7940" width="26.28515625" style="53" customWidth="1"/>
    <col min="7941" max="7941" width="5.7109375" style="53" customWidth="1"/>
    <col min="7942" max="7948" width="9.5703125" style="53" customWidth="1"/>
    <col min="7949" max="8192" width="8.85546875" style="53"/>
    <col min="8193" max="8194" width="3.7109375" style="53" customWidth="1"/>
    <col min="8195" max="8195" width="3.85546875" style="53" customWidth="1"/>
    <col min="8196" max="8196" width="26.28515625" style="53" customWidth="1"/>
    <col min="8197" max="8197" width="5.7109375" style="53" customWidth="1"/>
    <col min="8198" max="8204" width="9.5703125" style="53" customWidth="1"/>
    <col min="8205" max="8448" width="8.85546875" style="53"/>
    <col min="8449" max="8450" width="3.7109375" style="53" customWidth="1"/>
    <col min="8451" max="8451" width="3.85546875" style="53" customWidth="1"/>
    <col min="8452" max="8452" width="26.28515625" style="53" customWidth="1"/>
    <col min="8453" max="8453" width="5.7109375" style="53" customWidth="1"/>
    <col min="8454" max="8460" width="9.5703125" style="53" customWidth="1"/>
    <col min="8461" max="8704" width="8.85546875" style="53"/>
    <col min="8705" max="8706" width="3.7109375" style="53" customWidth="1"/>
    <col min="8707" max="8707" width="3.85546875" style="53" customWidth="1"/>
    <col min="8708" max="8708" width="26.28515625" style="53" customWidth="1"/>
    <col min="8709" max="8709" width="5.7109375" style="53" customWidth="1"/>
    <col min="8710" max="8716" width="9.5703125" style="53" customWidth="1"/>
    <col min="8717" max="8960" width="8.85546875" style="53"/>
    <col min="8961" max="8962" width="3.7109375" style="53" customWidth="1"/>
    <col min="8963" max="8963" width="3.85546875" style="53" customWidth="1"/>
    <col min="8964" max="8964" width="26.28515625" style="53" customWidth="1"/>
    <col min="8965" max="8965" width="5.7109375" style="53" customWidth="1"/>
    <col min="8966" max="8972" width="9.5703125" style="53" customWidth="1"/>
    <col min="8973" max="9216" width="8.85546875" style="53"/>
    <col min="9217" max="9218" width="3.7109375" style="53" customWidth="1"/>
    <col min="9219" max="9219" width="3.85546875" style="53" customWidth="1"/>
    <col min="9220" max="9220" width="26.28515625" style="53" customWidth="1"/>
    <col min="9221" max="9221" width="5.7109375" style="53" customWidth="1"/>
    <col min="9222" max="9228" width="9.5703125" style="53" customWidth="1"/>
    <col min="9229" max="9472" width="8.85546875" style="53"/>
    <col min="9473" max="9474" width="3.7109375" style="53" customWidth="1"/>
    <col min="9475" max="9475" width="3.85546875" style="53" customWidth="1"/>
    <col min="9476" max="9476" width="26.28515625" style="53" customWidth="1"/>
    <col min="9477" max="9477" width="5.7109375" style="53" customWidth="1"/>
    <col min="9478" max="9484" width="9.5703125" style="53" customWidth="1"/>
    <col min="9485" max="9728" width="8.85546875" style="53"/>
    <col min="9729" max="9730" width="3.7109375" style="53" customWidth="1"/>
    <col min="9731" max="9731" width="3.85546875" style="53" customWidth="1"/>
    <col min="9732" max="9732" width="26.28515625" style="53" customWidth="1"/>
    <col min="9733" max="9733" width="5.7109375" style="53" customWidth="1"/>
    <col min="9734" max="9740" width="9.5703125" style="53" customWidth="1"/>
    <col min="9741" max="9984" width="8.85546875" style="53"/>
    <col min="9985" max="9986" width="3.7109375" style="53" customWidth="1"/>
    <col min="9987" max="9987" width="3.85546875" style="53" customWidth="1"/>
    <col min="9988" max="9988" width="26.28515625" style="53" customWidth="1"/>
    <col min="9989" max="9989" width="5.7109375" style="53" customWidth="1"/>
    <col min="9990" max="9996" width="9.5703125" style="53" customWidth="1"/>
    <col min="9997" max="10240" width="8.85546875" style="53"/>
    <col min="10241" max="10242" width="3.7109375" style="53" customWidth="1"/>
    <col min="10243" max="10243" width="3.85546875" style="53" customWidth="1"/>
    <col min="10244" max="10244" width="26.28515625" style="53" customWidth="1"/>
    <col min="10245" max="10245" width="5.7109375" style="53" customWidth="1"/>
    <col min="10246" max="10252" width="9.5703125" style="53" customWidth="1"/>
    <col min="10253" max="10496" width="8.85546875" style="53"/>
    <col min="10497" max="10498" width="3.7109375" style="53" customWidth="1"/>
    <col min="10499" max="10499" width="3.85546875" style="53" customWidth="1"/>
    <col min="10500" max="10500" width="26.28515625" style="53" customWidth="1"/>
    <col min="10501" max="10501" width="5.7109375" style="53" customWidth="1"/>
    <col min="10502" max="10508" width="9.5703125" style="53" customWidth="1"/>
    <col min="10509" max="10752" width="8.85546875" style="53"/>
    <col min="10753" max="10754" width="3.7109375" style="53" customWidth="1"/>
    <col min="10755" max="10755" width="3.85546875" style="53" customWidth="1"/>
    <col min="10756" max="10756" width="26.28515625" style="53" customWidth="1"/>
    <col min="10757" max="10757" width="5.7109375" style="53" customWidth="1"/>
    <col min="10758" max="10764" width="9.5703125" style="53" customWidth="1"/>
    <col min="10765" max="11008" width="8.85546875" style="53"/>
    <col min="11009" max="11010" width="3.7109375" style="53" customWidth="1"/>
    <col min="11011" max="11011" width="3.85546875" style="53" customWidth="1"/>
    <col min="11012" max="11012" width="26.28515625" style="53" customWidth="1"/>
    <col min="11013" max="11013" width="5.7109375" style="53" customWidth="1"/>
    <col min="11014" max="11020" width="9.5703125" style="53" customWidth="1"/>
    <col min="11021" max="11264" width="8.85546875" style="53"/>
    <col min="11265" max="11266" width="3.7109375" style="53" customWidth="1"/>
    <col min="11267" max="11267" width="3.85546875" style="53" customWidth="1"/>
    <col min="11268" max="11268" width="26.28515625" style="53" customWidth="1"/>
    <col min="11269" max="11269" width="5.7109375" style="53" customWidth="1"/>
    <col min="11270" max="11276" width="9.5703125" style="53" customWidth="1"/>
    <col min="11277" max="11520" width="8.85546875" style="53"/>
    <col min="11521" max="11522" width="3.7109375" style="53" customWidth="1"/>
    <col min="11523" max="11523" width="3.85546875" style="53" customWidth="1"/>
    <col min="11524" max="11524" width="26.28515625" style="53" customWidth="1"/>
    <col min="11525" max="11525" width="5.7109375" style="53" customWidth="1"/>
    <col min="11526" max="11532" width="9.5703125" style="53" customWidth="1"/>
    <col min="11533" max="11776" width="8.85546875" style="53"/>
    <col min="11777" max="11778" width="3.7109375" style="53" customWidth="1"/>
    <col min="11779" max="11779" width="3.85546875" style="53" customWidth="1"/>
    <col min="11780" max="11780" width="26.28515625" style="53" customWidth="1"/>
    <col min="11781" max="11781" width="5.7109375" style="53" customWidth="1"/>
    <col min="11782" max="11788" width="9.5703125" style="53" customWidth="1"/>
    <col min="11789" max="12032" width="8.85546875" style="53"/>
    <col min="12033" max="12034" width="3.7109375" style="53" customWidth="1"/>
    <col min="12035" max="12035" width="3.85546875" style="53" customWidth="1"/>
    <col min="12036" max="12036" width="26.28515625" style="53" customWidth="1"/>
    <col min="12037" max="12037" width="5.7109375" style="53" customWidth="1"/>
    <col min="12038" max="12044" width="9.5703125" style="53" customWidth="1"/>
    <col min="12045" max="12288" width="8.85546875" style="53"/>
    <col min="12289" max="12290" width="3.7109375" style="53" customWidth="1"/>
    <col min="12291" max="12291" width="3.85546875" style="53" customWidth="1"/>
    <col min="12292" max="12292" width="26.28515625" style="53" customWidth="1"/>
    <col min="12293" max="12293" width="5.7109375" style="53" customWidth="1"/>
    <col min="12294" max="12300" width="9.5703125" style="53" customWidth="1"/>
    <col min="12301" max="12544" width="8.85546875" style="53"/>
    <col min="12545" max="12546" width="3.7109375" style="53" customWidth="1"/>
    <col min="12547" max="12547" width="3.85546875" style="53" customWidth="1"/>
    <col min="12548" max="12548" width="26.28515625" style="53" customWidth="1"/>
    <col min="12549" max="12549" width="5.7109375" style="53" customWidth="1"/>
    <col min="12550" max="12556" width="9.5703125" style="53" customWidth="1"/>
    <col min="12557" max="12800" width="8.85546875" style="53"/>
    <col min="12801" max="12802" width="3.7109375" style="53" customWidth="1"/>
    <col min="12803" max="12803" width="3.85546875" style="53" customWidth="1"/>
    <col min="12804" max="12804" width="26.28515625" style="53" customWidth="1"/>
    <col min="12805" max="12805" width="5.7109375" style="53" customWidth="1"/>
    <col min="12806" max="12812" width="9.5703125" style="53" customWidth="1"/>
    <col min="12813" max="13056" width="8.85546875" style="53"/>
    <col min="13057" max="13058" width="3.7109375" style="53" customWidth="1"/>
    <col min="13059" max="13059" width="3.85546875" style="53" customWidth="1"/>
    <col min="13060" max="13060" width="26.28515625" style="53" customWidth="1"/>
    <col min="13061" max="13061" width="5.7109375" style="53" customWidth="1"/>
    <col min="13062" max="13068" width="9.5703125" style="53" customWidth="1"/>
    <col min="13069" max="13312" width="8.85546875" style="53"/>
    <col min="13313" max="13314" width="3.7109375" style="53" customWidth="1"/>
    <col min="13315" max="13315" width="3.85546875" style="53" customWidth="1"/>
    <col min="13316" max="13316" width="26.28515625" style="53" customWidth="1"/>
    <col min="13317" max="13317" width="5.7109375" style="53" customWidth="1"/>
    <col min="13318" max="13324" width="9.5703125" style="53" customWidth="1"/>
    <col min="13325" max="13568" width="8.85546875" style="53"/>
    <col min="13569" max="13570" width="3.7109375" style="53" customWidth="1"/>
    <col min="13571" max="13571" width="3.85546875" style="53" customWidth="1"/>
    <col min="13572" max="13572" width="26.28515625" style="53" customWidth="1"/>
    <col min="13573" max="13573" width="5.7109375" style="53" customWidth="1"/>
    <col min="13574" max="13580" width="9.5703125" style="53" customWidth="1"/>
    <col min="13581" max="13824" width="8.85546875" style="53"/>
    <col min="13825" max="13826" width="3.7109375" style="53" customWidth="1"/>
    <col min="13827" max="13827" width="3.85546875" style="53" customWidth="1"/>
    <col min="13828" max="13828" width="26.28515625" style="53" customWidth="1"/>
    <col min="13829" max="13829" width="5.7109375" style="53" customWidth="1"/>
    <col min="13830" max="13836" width="9.5703125" style="53" customWidth="1"/>
    <col min="13837" max="14080" width="8.85546875" style="53"/>
    <col min="14081" max="14082" width="3.7109375" style="53" customWidth="1"/>
    <col min="14083" max="14083" width="3.85546875" style="53" customWidth="1"/>
    <col min="14084" max="14084" width="26.28515625" style="53" customWidth="1"/>
    <col min="14085" max="14085" width="5.7109375" style="53" customWidth="1"/>
    <col min="14086" max="14092" width="9.5703125" style="53" customWidth="1"/>
    <col min="14093" max="14336" width="8.85546875" style="53"/>
    <col min="14337" max="14338" width="3.7109375" style="53" customWidth="1"/>
    <col min="14339" max="14339" width="3.85546875" style="53" customWidth="1"/>
    <col min="14340" max="14340" width="26.28515625" style="53" customWidth="1"/>
    <col min="14341" max="14341" width="5.7109375" style="53" customWidth="1"/>
    <col min="14342" max="14348" width="9.5703125" style="53" customWidth="1"/>
    <col min="14349" max="14592" width="8.85546875" style="53"/>
    <col min="14593" max="14594" width="3.7109375" style="53" customWidth="1"/>
    <col min="14595" max="14595" width="3.85546875" style="53" customWidth="1"/>
    <col min="14596" max="14596" width="26.28515625" style="53" customWidth="1"/>
    <col min="14597" max="14597" width="5.7109375" style="53" customWidth="1"/>
    <col min="14598" max="14604" width="9.5703125" style="53" customWidth="1"/>
    <col min="14605" max="14848" width="8.85546875" style="53"/>
    <col min="14849" max="14850" width="3.7109375" style="53" customWidth="1"/>
    <col min="14851" max="14851" width="3.85546875" style="53" customWidth="1"/>
    <col min="14852" max="14852" width="26.28515625" style="53" customWidth="1"/>
    <col min="14853" max="14853" width="5.7109375" style="53" customWidth="1"/>
    <col min="14854" max="14860" width="9.5703125" style="53" customWidth="1"/>
    <col min="14861" max="15104" width="8.85546875" style="53"/>
    <col min="15105" max="15106" width="3.7109375" style="53" customWidth="1"/>
    <col min="15107" max="15107" width="3.85546875" style="53" customWidth="1"/>
    <col min="15108" max="15108" width="26.28515625" style="53" customWidth="1"/>
    <col min="15109" max="15109" width="5.7109375" style="53" customWidth="1"/>
    <col min="15110" max="15116" width="9.5703125" style="53" customWidth="1"/>
    <col min="15117" max="15360" width="8.85546875" style="53"/>
    <col min="15361" max="15362" width="3.7109375" style="53" customWidth="1"/>
    <col min="15363" max="15363" width="3.85546875" style="53" customWidth="1"/>
    <col min="15364" max="15364" width="26.28515625" style="53" customWidth="1"/>
    <col min="15365" max="15365" width="5.7109375" style="53" customWidth="1"/>
    <col min="15366" max="15372" width="9.5703125" style="53" customWidth="1"/>
    <col min="15373" max="15616" width="8.85546875" style="53"/>
    <col min="15617" max="15618" width="3.7109375" style="53" customWidth="1"/>
    <col min="15619" max="15619" width="3.85546875" style="53" customWidth="1"/>
    <col min="15620" max="15620" width="26.28515625" style="53" customWidth="1"/>
    <col min="15621" max="15621" width="5.7109375" style="53" customWidth="1"/>
    <col min="15622" max="15628" width="9.5703125" style="53" customWidth="1"/>
    <col min="15629" max="15872" width="8.85546875" style="53"/>
    <col min="15873" max="15874" width="3.7109375" style="53" customWidth="1"/>
    <col min="15875" max="15875" width="3.85546875" style="53" customWidth="1"/>
    <col min="15876" max="15876" width="26.28515625" style="53" customWidth="1"/>
    <col min="15877" max="15877" width="5.7109375" style="53" customWidth="1"/>
    <col min="15878" max="15884" width="9.5703125" style="53" customWidth="1"/>
    <col min="15885" max="16128" width="8.85546875" style="53"/>
    <col min="16129" max="16130" width="3.7109375" style="53" customWidth="1"/>
    <col min="16131" max="16131" width="3.85546875" style="53" customWidth="1"/>
    <col min="16132" max="16132" width="26.28515625" style="53" customWidth="1"/>
    <col min="16133" max="16133" width="5.7109375" style="53" customWidth="1"/>
    <col min="16134" max="16140" width="9.5703125" style="53" customWidth="1"/>
    <col min="16141" max="16384" width="8.85546875" style="53"/>
  </cols>
  <sheetData>
    <row r="1" spans="1:17" customFormat="1" ht="36.75" customHeight="1" x14ac:dyDescent="0.2">
      <c r="A1" s="32"/>
      <c r="B1" s="32"/>
      <c r="C1" s="32"/>
      <c r="D1" s="33"/>
      <c r="E1" s="202"/>
      <c r="F1" s="33"/>
      <c r="G1" s="33"/>
      <c r="H1" s="33"/>
      <c r="I1" s="33"/>
      <c r="J1" s="33"/>
      <c r="K1" s="203"/>
      <c r="L1" s="34" t="s">
        <v>40</v>
      </c>
    </row>
    <row r="2" spans="1:17" customFormat="1" ht="11.25" customHeight="1" x14ac:dyDescent="0.2">
      <c r="A2" s="35"/>
      <c r="B2" s="35"/>
      <c r="C2" s="35"/>
      <c r="D2" s="36"/>
      <c r="E2" s="204"/>
      <c r="F2" s="36"/>
      <c r="G2" s="36"/>
      <c r="H2" s="36"/>
      <c r="I2" s="36"/>
      <c r="J2" s="36"/>
      <c r="K2" s="205"/>
      <c r="L2" s="36"/>
    </row>
    <row r="3" spans="1:17" s="39" customFormat="1" ht="20.100000000000001" customHeight="1" x14ac:dyDescent="0.2">
      <c r="A3" s="38" t="s">
        <v>181</v>
      </c>
      <c r="B3" s="38"/>
      <c r="C3" s="38"/>
      <c r="D3" s="38"/>
      <c r="E3" s="38"/>
      <c r="F3" s="38"/>
      <c r="G3" s="38"/>
      <c r="H3" s="38"/>
      <c r="I3" s="38"/>
      <c r="J3" s="38"/>
      <c r="K3" s="38"/>
      <c r="L3" s="38"/>
    </row>
    <row r="4" spans="1:17" s="39" customFormat="1" ht="12" customHeight="1" x14ac:dyDescent="0.2">
      <c r="A4" s="40" t="s">
        <v>86</v>
      </c>
      <c r="B4" s="40"/>
      <c r="C4" s="40"/>
      <c r="D4" s="40"/>
      <c r="E4" s="40"/>
      <c r="F4" s="40"/>
      <c r="G4" s="40"/>
      <c r="H4" s="40"/>
      <c r="I4" s="40"/>
      <c r="J4" s="40"/>
      <c r="K4" s="40"/>
      <c r="L4" s="40"/>
    </row>
    <row r="5" spans="1:17" s="39" customFormat="1" ht="12" customHeight="1" x14ac:dyDescent="0.2">
      <c r="A5" s="41" t="s">
        <v>42</v>
      </c>
      <c r="B5" s="41"/>
      <c r="C5" s="41"/>
      <c r="D5" s="41"/>
      <c r="E5" s="41"/>
      <c r="F5" s="41"/>
      <c r="G5" s="206"/>
      <c r="H5" s="206"/>
      <c r="I5" s="206"/>
      <c r="J5" s="206"/>
      <c r="K5" s="207"/>
      <c r="L5" s="206"/>
    </row>
    <row r="6" spans="1:17" s="39" customFormat="1" ht="11.25" customHeight="1" x14ac:dyDescent="0.2">
      <c r="A6" s="186"/>
      <c r="B6" s="187"/>
      <c r="C6" s="187"/>
      <c r="D6" s="187"/>
      <c r="E6" s="187"/>
      <c r="F6" s="187"/>
      <c r="G6" s="187"/>
      <c r="H6" s="187"/>
      <c r="I6" s="187"/>
      <c r="J6" s="187"/>
      <c r="K6" s="208"/>
    </row>
    <row r="7" spans="1:17" customFormat="1" ht="12" customHeight="1" x14ac:dyDescent="0.2">
      <c r="A7" s="45" t="s">
        <v>87</v>
      </c>
      <c r="B7" s="46"/>
      <c r="C7" s="46"/>
      <c r="D7" s="46"/>
      <c r="E7" s="47" t="s">
        <v>88</v>
      </c>
      <c r="F7" s="48" t="s">
        <v>175</v>
      </c>
      <c r="G7" s="49"/>
      <c r="H7" s="49"/>
      <c r="I7" s="49"/>
      <c r="J7" s="50"/>
      <c r="K7" s="51" t="s">
        <v>176</v>
      </c>
      <c r="L7" s="52"/>
      <c r="M7" s="53"/>
      <c r="N7" s="53"/>
      <c r="O7" s="53"/>
      <c r="P7" s="53"/>
      <c r="Q7" s="53"/>
    </row>
    <row r="8" spans="1:17" ht="21.75" customHeight="1" x14ac:dyDescent="0.2">
      <c r="A8" s="54"/>
      <c r="B8" s="55"/>
      <c r="C8" s="55"/>
      <c r="D8" s="55"/>
      <c r="E8" s="56"/>
      <c r="F8" s="57" t="s">
        <v>91</v>
      </c>
      <c r="G8" s="57" t="s">
        <v>92</v>
      </c>
      <c r="H8" s="57" t="s">
        <v>93</v>
      </c>
      <c r="I8" s="57" t="s">
        <v>94</v>
      </c>
      <c r="J8" s="57" t="s">
        <v>95</v>
      </c>
      <c r="K8" s="58"/>
      <c r="L8" s="59"/>
    </row>
    <row r="9" spans="1:17" ht="12" customHeight="1" x14ac:dyDescent="0.2">
      <c r="A9" s="54"/>
      <c r="B9" s="55"/>
      <c r="C9" s="55"/>
      <c r="D9" s="55"/>
      <c r="E9" s="56"/>
      <c r="F9" s="60"/>
      <c r="G9" s="60"/>
      <c r="H9" s="60"/>
      <c r="I9" s="60"/>
      <c r="J9" s="60"/>
      <c r="K9" s="61" t="s">
        <v>96</v>
      </c>
      <c r="L9" s="62" t="s">
        <v>97</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98</v>
      </c>
      <c r="B11" s="210"/>
      <c r="C11" s="210"/>
      <c r="D11" s="211"/>
      <c r="E11" s="78">
        <v>100</v>
      </c>
      <c r="F11" s="80">
        <v>128398</v>
      </c>
      <c r="G11" s="79">
        <v>128617</v>
      </c>
      <c r="H11" s="79">
        <v>128866</v>
      </c>
      <c r="I11" s="79">
        <v>128470</v>
      </c>
      <c r="J11" s="105">
        <v>127755</v>
      </c>
      <c r="K11" s="79">
        <v>643</v>
      </c>
      <c r="L11" s="81">
        <v>0.50330711126766081</v>
      </c>
    </row>
    <row r="12" spans="1:17" ht="24.95" customHeight="1" x14ac:dyDescent="0.2">
      <c r="A12" s="212" t="s">
        <v>182</v>
      </c>
      <c r="B12" s="213"/>
      <c r="C12" s="213"/>
      <c r="D12" s="214"/>
      <c r="E12" s="78">
        <v>48.659636442935245</v>
      </c>
      <c r="F12" s="80">
        <v>62478</v>
      </c>
      <c r="G12" s="79">
        <v>62592</v>
      </c>
      <c r="H12" s="79">
        <v>62607</v>
      </c>
      <c r="I12" s="79">
        <v>62634</v>
      </c>
      <c r="J12" s="105">
        <v>62276</v>
      </c>
      <c r="K12" s="79">
        <v>202</v>
      </c>
      <c r="L12" s="81">
        <v>0.32436251525467275</v>
      </c>
    </row>
    <row r="13" spans="1:17" ht="15" customHeight="1" x14ac:dyDescent="0.2">
      <c r="A13" s="85"/>
      <c r="B13" s="215" t="s">
        <v>101</v>
      </c>
      <c r="C13" s="215"/>
      <c r="E13" s="78">
        <v>51.340363557064755</v>
      </c>
      <c r="F13" s="80">
        <v>65920</v>
      </c>
      <c r="G13" s="79">
        <v>66025</v>
      </c>
      <c r="H13" s="79">
        <v>66259</v>
      </c>
      <c r="I13" s="79">
        <v>65836</v>
      </c>
      <c r="J13" s="105">
        <v>65479</v>
      </c>
      <c r="K13" s="79">
        <v>441</v>
      </c>
      <c r="L13" s="81">
        <v>0.67349837352433606</v>
      </c>
    </row>
    <row r="14" spans="1:17" ht="24.95" customHeight="1" x14ac:dyDescent="0.2">
      <c r="A14" s="212" t="s">
        <v>183</v>
      </c>
      <c r="B14" s="213"/>
      <c r="C14" s="213"/>
      <c r="D14" s="214"/>
      <c r="E14" s="78">
        <v>9.7797473480895345</v>
      </c>
      <c r="F14" s="80">
        <v>12557</v>
      </c>
      <c r="G14" s="79">
        <v>12983</v>
      </c>
      <c r="H14" s="79">
        <v>13657</v>
      </c>
      <c r="I14" s="79">
        <v>13774</v>
      </c>
      <c r="J14" s="105">
        <v>12930</v>
      </c>
      <c r="K14" s="79">
        <v>-373</v>
      </c>
      <c r="L14" s="81">
        <v>-2.8847641144624903</v>
      </c>
    </row>
    <row r="15" spans="1:17" ht="15" customHeight="1" x14ac:dyDescent="0.2">
      <c r="A15" s="85"/>
      <c r="B15" s="84"/>
      <c r="C15" s="53" t="s">
        <v>100</v>
      </c>
      <c r="E15" s="78">
        <v>49.159831169865413</v>
      </c>
      <c r="F15" s="80">
        <v>6173</v>
      </c>
      <c r="G15" s="79">
        <v>6414</v>
      </c>
      <c r="H15" s="79">
        <v>6731</v>
      </c>
      <c r="I15" s="79">
        <v>6836</v>
      </c>
      <c r="J15" s="105">
        <v>6340</v>
      </c>
      <c r="K15" s="79">
        <v>-167</v>
      </c>
      <c r="L15" s="81">
        <v>-2.6340694006309149</v>
      </c>
    </row>
    <row r="16" spans="1:17" ht="15" customHeight="1" x14ac:dyDescent="0.2">
      <c r="A16" s="85"/>
      <c r="B16" s="84"/>
      <c r="C16" s="53" t="s">
        <v>101</v>
      </c>
      <c r="E16" s="78">
        <v>50.840168830134587</v>
      </c>
      <c r="F16" s="80">
        <v>6384</v>
      </c>
      <c r="G16" s="79">
        <v>6569</v>
      </c>
      <c r="H16" s="79">
        <v>6926</v>
      </c>
      <c r="I16" s="79">
        <v>6938</v>
      </c>
      <c r="J16" s="105">
        <v>6590</v>
      </c>
      <c r="K16" s="79">
        <v>-206</v>
      </c>
      <c r="L16" s="81">
        <v>-3.1259484066767831</v>
      </c>
    </row>
    <row r="17" spans="1:12" ht="15" customHeight="1" x14ac:dyDescent="0.2">
      <c r="A17" s="85"/>
      <c r="B17" s="86" t="s">
        <v>103</v>
      </c>
      <c r="E17" s="78">
        <v>66.932506736865065</v>
      </c>
      <c r="F17" s="80">
        <v>85940</v>
      </c>
      <c r="G17" s="79">
        <v>85869</v>
      </c>
      <c r="H17" s="79">
        <v>85664</v>
      </c>
      <c r="I17" s="79">
        <v>85521</v>
      </c>
      <c r="J17" s="105">
        <v>85620</v>
      </c>
      <c r="K17" s="79">
        <v>320</v>
      </c>
      <c r="L17" s="81">
        <v>0.37374445223078717</v>
      </c>
    </row>
    <row r="18" spans="1:12" ht="15" customHeight="1" x14ac:dyDescent="0.2">
      <c r="A18" s="85"/>
      <c r="B18" s="84"/>
      <c r="C18" s="53" t="s">
        <v>100</v>
      </c>
      <c r="E18" s="78">
        <v>48.824761461484755</v>
      </c>
      <c r="F18" s="80">
        <v>41960</v>
      </c>
      <c r="G18" s="79">
        <v>41919</v>
      </c>
      <c r="H18" s="79">
        <v>41746</v>
      </c>
      <c r="I18" s="79">
        <v>41748</v>
      </c>
      <c r="J18" s="105">
        <v>41887</v>
      </c>
      <c r="K18" s="79">
        <v>73</v>
      </c>
      <c r="L18" s="81">
        <v>0.17427841573757968</v>
      </c>
    </row>
    <row r="19" spans="1:12" ht="15" customHeight="1" x14ac:dyDescent="0.2">
      <c r="A19" s="85"/>
      <c r="B19" s="84"/>
      <c r="C19" s="53" t="s">
        <v>101</v>
      </c>
      <c r="E19" s="78">
        <v>51.175238538515245</v>
      </c>
      <c r="F19" s="80">
        <v>43980</v>
      </c>
      <c r="G19" s="79">
        <v>43950</v>
      </c>
      <c r="H19" s="79">
        <v>43918</v>
      </c>
      <c r="I19" s="79">
        <v>43773</v>
      </c>
      <c r="J19" s="105">
        <v>43733</v>
      </c>
      <c r="K19" s="79">
        <v>247</v>
      </c>
      <c r="L19" s="81">
        <v>0.56479089017446782</v>
      </c>
    </row>
    <row r="20" spans="1:12" ht="15" customHeight="1" x14ac:dyDescent="0.2">
      <c r="A20" s="85"/>
      <c r="B20" s="86" t="s">
        <v>104</v>
      </c>
      <c r="E20" s="78">
        <v>21.198928332217012</v>
      </c>
      <c r="F20" s="80">
        <v>27219</v>
      </c>
      <c r="G20" s="79">
        <v>27193</v>
      </c>
      <c r="H20" s="79">
        <v>27078</v>
      </c>
      <c r="I20" s="79">
        <v>26848</v>
      </c>
      <c r="J20" s="105">
        <v>26970</v>
      </c>
      <c r="K20" s="79">
        <v>249</v>
      </c>
      <c r="L20" s="81">
        <v>0.92324805339265847</v>
      </c>
    </row>
    <row r="21" spans="1:12" ht="15" customHeight="1" x14ac:dyDescent="0.2">
      <c r="A21" s="85"/>
      <c r="B21" s="84"/>
      <c r="C21" s="53" t="s">
        <v>100</v>
      </c>
      <c r="E21" s="78">
        <v>47.268452184136081</v>
      </c>
      <c r="F21" s="80">
        <v>12866</v>
      </c>
      <c r="G21" s="79">
        <v>12853</v>
      </c>
      <c r="H21" s="79">
        <v>12778</v>
      </c>
      <c r="I21" s="79">
        <v>12772</v>
      </c>
      <c r="J21" s="105">
        <v>12829</v>
      </c>
      <c r="K21" s="79">
        <v>37</v>
      </c>
      <c r="L21" s="81">
        <v>0.28840907319354586</v>
      </c>
    </row>
    <row r="22" spans="1:12" ht="15" customHeight="1" x14ac:dyDescent="0.2">
      <c r="A22" s="85"/>
      <c r="B22" s="84"/>
      <c r="C22" s="53" t="s">
        <v>101</v>
      </c>
      <c r="E22" s="78">
        <v>52.731547815863919</v>
      </c>
      <c r="F22" s="80">
        <v>14353</v>
      </c>
      <c r="G22" s="79">
        <v>14340</v>
      </c>
      <c r="H22" s="79">
        <v>14300</v>
      </c>
      <c r="I22" s="79">
        <v>14076</v>
      </c>
      <c r="J22" s="105">
        <v>14141</v>
      </c>
      <c r="K22" s="79">
        <v>212</v>
      </c>
      <c r="L22" s="81">
        <v>1.499186761898027</v>
      </c>
    </row>
    <row r="23" spans="1:12" ht="15" customHeight="1" x14ac:dyDescent="0.2">
      <c r="A23" s="85"/>
      <c r="B23" s="86" t="s">
        <v>105</v>
      </c>
      <c r="E23" s="78">
        <v>2.0888175828283928</v>
      </c>
      <c r="F23" s="80">
        <v>2682</v>
      </c>
      <c r="G23" s="79">
        <v>2572</v>
      </c>
      <c r="H23" s="79">
        <v>2467</v>
      </c>
      <c r="I23" s="79">
        <v>2327</v>
      </c>
      <c r="J23" s="105">
        <v>2235</v>
      </c>
      <c r="K23" s="79">
        <v>447</v>
      </c>
      <c r="L23" s="81">
        <v>20</v>
      </c>
    </row>
    <row r="24" spans="1:12" ht="15" customHeight="1" x14ac:dyDescent="0.2">
      <c r="A24" s="85"/>
      <c r="B24" s="84"/>
      <c r="C24" s="53" t="s">
        <v>100</v>
      </c>
      <c r="E24" s="78">
        <v>55.145413870246088</v>
      </c>
      <c r="F24" s="80">
        <v>1479</v>
      </c>
      <c r="G24" s="79">
        <v>1406</v>
      </c>
      <c r="H24" s="79">
        <v>1352</v>
      </c>
      <c r="I24" s="79">
        <v>1278</v>
      </c>
      <c r="J24" s="105">
        <v>1220</v>
      </c>
      <c r="K24" s="79">
        <v>259</v>
      </c>
      <c r="L24" s="81">
        <v>21.229508196721312</v>
      </c>
    </row>
    <row r="25" spans="1:12" ht="15" customHeight="1" x14ac:dyDescent="0.2">
      <c r="A25" s="85"/>
      <c r="B25" s="84"/>
      <c r="C25" s="53" t="s">
        <v>101</v>
      </c>
      <c r="E25" s="78">
        <v>44.854586129753912</v>
      </c>
      <c r="F25" s="80">
        <v>1203</v>
      </c>
      <c r="G25" s="79">
        <v>1166</v>
      </c>
      <c r="H25" s="79">
        <v>1115</v>
      </c>
      <c r="I25" s="79">
        <v>1049</v>
      </c>
      <c r="J25" s="105">
        <v>1015</v>
      </c>
      <c r="K25" s="79">
        <v>188</v>
      </c>
      <c r="L25" s="81">
        <v>18.52216748768473</v>
      </c>
    </row>
    <row r="26" spans="1:12" ht="15" customHeight="1" x14ac:dyDescent="0.2">
      <c r="A26" s="85"/>
      <c r="C26" s="86" t="s">
        <v>184</v>
      </c>
      <c r="D26" s="53" t="s">
        <v>185</v>
      </c>
      <c r="E26" s="78">
        <v>0.97042010000155765</v>
      </c>
      <c r="F26" s="80">
        <v>1246</v>
      </c>
      <c r="G26" s="79">
        <v>1173</v>
      </c>
      <c r="H26" s="79">
        <v>1008</v>
      </c>
      <c r="I26" s="79">
        <v>985</v>
      </c>
      <c r="J26" s="105">
        <v>926</v>
      </c>
      <c r="K26" s="79">
        <v>320</v>
      </c>
      <c r="L26" s="81">
        <v>34.557235421166304</v>
      </c>
    </row>
    <row r="27" spans="1:12" ht="15" customHeight="1" x14ac:dyDescent="0.2">
      <c r="A27" s="85"/>
      <c r="B27" s="84"/>
      <c r="D27" s="216" t="s">
        <v>100</v>
      </c>
      <c r="E27" s="78">
        <v>48.796147672552166</v>
      </c>
      <c r="F27" s="80">
        <v>608</v>
      </c>
      <c r="G27" s="79">
        <v>568</v>
      </c>
      <c r="H27" s="79">
        <v>485</v>
      </c>
      <c r="I27" s="79">
        <v>471</v>
      </c>
      <c r="J27" s="105">
        <v>433</v>
      </c>
      <c r="K27" s="79">
        <v>175</v>
      </c>
      <c r="L27" s="81">
        <v>40.415704387990765</v>
      </c>
    </row>
    <row r="28" spans="1:12" ht="15" customHeight="1" x14ac:dyDescent="0.2">
      <c r="A28" s="85"/>
      <c r="B28" s="84"/>
      <c r="D28" s="216" t="s">
        <v>101</v>
      </c>
      <c r="E28" s="78">
        <v>51.203852327447834</v>
      </c>
      <c r="F28" s="80">
        <v>638</v>
      </c>
      <c r="G28" s="79">
        <v>605</v>
      </c>
      <c r="H28" s="79">
        <v>523</v>
      </c>
      <c r="I28" s="79">
        <v>514</v>
      </c>
      <c r="J28" s="105">
        <v>493</v>
      </c>
      <c r="K28" s="79">
        <v>145</v>
      </c>
      <c r="L28" s="81">
        <v>29.411764705882351</v>
      </c>
    </row>
    <row r="29" spans="1:12" ht="24.95" customHeight="1" x14ac:dyDescent="0.2">
      <c r="A29" s="212" t="s">
        <v>186</v>
      </c>
      <c r="B29" s="213"/>
      <c r="C29" s="213"/>
      <c r="D29" s="214"/>
      <c r="E29" s="78">
        <v>82.897708687051207</v>
      </c>
      <c r="F29" s="80">
        <v>106439</v>
      </c>
      <c r="G29" s="79">
        <v>106659</v>
      </c>
      <c r="H29" s="79">
        <v>106914</v>
      </c>
      <c r="I29" s="79">
        <v>106688</v>
      </c>
      <c r="J29" s="105">
        <v>106668</v>
      </c>
      <c r="K29" s="79">
        <v>-229</v>
      </c>
      <c r="L29" s="81">
        <v>-0.21468481643979451</v>
      </c>
    </row>
    <row r="30" spans="1:12" ht="15" customHeight="1" x14ac:dyDescent="0.2">
      <c r="A30" s="85"/>
      <c r="B30" s="84"/>
      <c r="C30" s="53" t="s">
        <v>100</v>
      </c>
      <c r="E30" s="78">
        <v>47.359520476517069</v>
      </c>
      <c r="F30" s="80">
        <v>50409</v>
      </c>
      <c r="G30" s="79">
        <v>50538</v>
      </c>
      <c r="H30" s="79">
        <v>50546</v>
      </c>
      <c r="I30" s="79">
        <v>50555</v>
      </c>
      <c r="J30" s="105">
        <v>50556</v>
      </c>
      <c r="K30" s="79">
        <v>-147</v>
      </c>
      <c r="L30" s="81">
        <v>-0.29076667457868505</v>
      </c>
    </row>
    <row r="31" spans="1:12" ht="15" customHeight="1" x14ac:dyDescent="0.2">
      <c r="A31" s="85"/>
      <c r="B31" s="84"/>
      <c r="C31" s="53" t="s">
        <v>101</v>
      </c>
      <c r="E31" s="78">
        <v>52.640479523482931</v>
      </c>
      <c r="F31" s="80">
        <v>56030</v>
      </c>
      <c r="G31" s="79">
        <v>56121</v>
      </c>
      <c r="H31" s="79">
        <v>56368</v>
      </c>
      <c r="I31" s="79">
        <v>56133</v>
      </c>
      <c r="J31" s="105">
        <v>56112</v>
      </c>
      <c r="K31" s="79">
        <v>-82</v>
      </c>
      <c r="L31" s="81">
        <v>-0.14613629883090962</v>
      </c>
    </row>
    <row r="32" spans="1:12" ht="15" customHeight="1" x14ac:dyDescent="0.2">
      <c r="A32" s="85"/>
      <c r="B32" s="84" t="s">
        <v>111</v>
      </c>
      <c r="E32" s="78">
        <v>17.1022913129488</v>
      </c>
      <c r="F32" s="80">
        <v>21959</v>
      </c>
      <c r="G32" s="79">
        <v>21958</v>
      </c>
      <c r="H32" s="79">
        <v>21952</v>
      </c>
      <c r="I32" s="79">
        <v>21782</v>
      </c>
      <c r="J32" s="105">
        <v>21087</v>
      </c>
      <c r="K32" s="79">
        <v>872</v>
      </c>
      <c r="L32" s="81">
        <v>4.1352492056717409</v>
      </c>
    </row>
    <row r="33" spans="1:12" ht="15" customHeight="1" x14ac:dyDescent="0.2">
      <c r="A33" s="85"/>
      <c r="B33" s="84"/>
      <c r="C33" s="53" t="s">
        <v>100</v>
      </c>
      <c r="E33" s="78">
        <v>54.961519194863151</v>
      </c>
      <c r="F33" s="80">
        <v>12069</v>
      </c>
      <c r="G33" s="79">
        <v>12054</v>
      </c>
      <c r="H33" s="79">
        <v>12061</v>
      </c>
      <c r="I33" s="79">
        <v>12079</v>
      </c>
      <c r="J33" s="105">
        <v>11720</v>
      </c>
      <c r="K33" s="79">
        <v>349</v>
      </c>
      <c r="L33" s="81">
        <v>2.9778156996587031</v>
      </c>
    </row>
    <row r="34" spans="1:12" ht="15" customHeight="1" x14ac:dyDescent="0.2">
      <c r="A34" s="85"/>
      <c r="B34" s="84"/>
      <c r="C34" s="53" t="s">
        <v>101</v>
      </c>
      <c r="E34" s="78">
        <v>45.038480805136849</v>
      </c>
      <c r="F34" s="80">
        <v>9890</v>
      </c>
      <c r="G34" s="79">
        <v>9904</v>
      </c>
      <c r="H34" s="79">
        <v>9891</v>
      </c>
      <c r="I34" s="79">
        <v>9703</v>
      </c>
      <c r="J34" s="105">
        <v>9367</v>
      </c>
      <c r="K34" s="79">
        <v>523</v>
      </c>
      <c r="L34" s="81">
        <v>5.5834311946194086</v>
      </c>
    </row>
    <row r="35" spans="1:12" ht="24.95" customHeight="1" x14ac:dyDescent="0.2">
      <c r="A35" s="212" t="s">
        <v>187</v>
      </c>
      <c r="B35" s="213"/>
      <c r="C35" s="213"/>
      <c r="D35" s="214"/>
      <c r="E35" s="78">
        <v>66.666926276110217</v>
      </c>
      <c r="F35" s="80">
        <v>85599</v>
      </c>
      <c r="G35" s="79">
        <v>86028</v>
      </c>
      <c r="H35" s="79">
        <v>85683</v>
      </c>
      <c r="I35" s="79">
        <v>85915</v>
      </c>
      <c r="J35" s="105">
        <v>85119</v>
      </c>
      <c r="K35" s="79">
        <v>480</v>
      </c>
      <c r="L35" s="81">
        <v>0.5639163993937899</v>
      </c>
    </row>
    <row r="36" spans="1:12" ht="15" customHeight="1" x14ac:dyDescent="0.2">
      <c r="A36" s="85"/>
      <c r="B36" s="84"/>
      <c r="C36" s="53" t="s">
        <v>100</v>
      </c>
      <c r="E36" s="78">
        <v>59.166579048820665</v>
      </c>
      <c r="F36" s="80">
        <v>50646</v>
      </c>
      <c r="G36" s="79">
        <v>50875</v>
      </c>
      <c r="H36" s="79">
        <v>50566</v>
      </c>
      <c r="I36" s="79">
        <v>50756</v>
      </c>
      <c r="J36" s="105">
        <v>50361</v>
      </c>
      <c r="K36" s="79">
        <v>285</v>
      </c>
      <c r="L36" s="81">
        <v>0.56591410019658073</v>
      </c>
    </row>
    <row r="37" spans="1:12" ht="15" customHeight="1" x14ac:dyDescent="0.2">
      <c r="A37" s="85"/>
      <c r="B37" s="84"/>
      <c r="C37" s="53" t="s">
        <v>101</v>
      </c>
      <c r="E37" s="78">
        <v>40.833420951179335</v>
      </c>
      <c r="F37" s="80">
        <v>34953</v>
      </c>
      <c r="G37" s="79">
        <v>35153</v>
      </c>
      <c r="H37" s="79">
        <v>35117</v>
      </c>
      <c r="I37" s="79">
        <v>35159</v>
      </c>
      <c r="J37" s="105">
        <v>34758</v>
      </c>
      <c r="K37" s="79">
        <v>195</v>
      </c>
      <c r="L37" s="81">
        <v>0.56102192301053</v>
      </c>
    </row>
    <row r="38" spans="1:12" ht="15" customHeight="1" x14ac:dyDescent="0.2">
      <c r="A38" s="85"/>
      <c r="B38" s="84" t="s">
        <v>178</v>
      </c>
      <c r="E38" s="78">
        <v>33.333073723889783</v>
      </c>
      <c r="F38" s="80">
        <v>42799</v>
      </c>
      <c r="G38" s="79">
        <v>42589</v>
      </c>
      <c r="H38" s="79">
        <v>43183</v>
      </c>
      <c r="I38" s="79">
        <v>42555</v>
      </c>
      <c r="J38" s="105">
        <v>42636</v>
      </c>
      <c r="K38" s="79">
        <v>163</v>
      </c>
      <c r="L38" s="81">
        <v>0.38230603246083122</v>
      </c>
    </row>
    <row r="39" spans="1:12" ht="15" customHeight="1" x14ac:dyDescent="0.2">
      <c r="A39" s="85"/>
      <c r="B39" s="84"/>
      <c r="C39" s="53" t="s">
        <v>100</v>
      </c>
      <c r="E39" s="78">
        <v>27.645505736115329</v>
      </c>
      <c r="F39" s="80">
        <v>11832</v>
      </c>
      <c r="G39" s="79">
        <v>11717</v>
      </c>
      <c r="H39" s="79">
        <v>12041</v>
      </c>
      <c r="I39" s="79">
        <v>11878</v>
      </c>
      <c r="J39" s="105">
        <v>11915</v>
      </c>
      <c r="K39" s="79">
        <v>-83</v>
      </c>
      <c r="L39" s="81">
        <v>-0.69660092320604283</v>
      </c>
    </row>
    <row r="40" spans="1:12" ht="15" customHeight="1" x14ac:dyDescent="0.2">
      <c r="A40" s="85"/>
      <c r="B40" s="84"/>
      <c r="C40" s="53" t="s">
        <v>101</v>
      </c>
      <c r="E40" s="78">
        <v>72.354494263884675</v>
      </c>
      <c r="F40" s="80">
        <v>30967</v>
      </c>
      <c r="G40" s="79">
        <v>30872</v>
      </c>
      <c r="H40" s="79">
        <v>31142</v>
      </c>
      <c r="I40" s="79">
        <v>30677</v>
      </c>
      <c r="J40" s="105">
        <v>30721</v>
      </c>
      <c r="K40" s="79">
        <v>246</v>
      </c>
      <c r="L40" s="81">
        <v>0.80075518375052901</v>
      </c>
    </row>
    <row r="41" spans="1:12" ht="24.75" customHeight="1" x14ac:dyDescent="0.2">
      <c r="A41" s="212" t="s">
        <v>554</v>
      </c>
      <c r="B41" s="213"/>
      <c r="C41" s="213"/>
      <c r="D41" s="214"/>
      <c r="E41" s="78">
        <v>3.4805838097166624</v>
      </c>
      <c r="F41" s="80">
        <v>4469</v>
      </c>
      <c r="G41" s="79">
        <v>4991</v>
      </c>
      <c r="H41" s="79">
        <v>5399</v>
      </c>
      <c r="I41" s="79">
        <v>5446</v>
      </c>
      <c r="J41" s="105">
        <v>4433</v>
      </c>
      <c r="K41" s="79">
        <v>36</v>
      </c>
      <c r="L41" s="81">
        <v>0.81209113467177985</v>
      </c>
    </row>
    <row r="42" spans="1:12" ht="15" customHeight="1" x14ac:dyDescent="0.2">
      <c r="A42" s="85"/>
      <c r="B42" s="84"/>
      <c r="C42" s="53" t="s">
        <v>100</v>
      </c>
      <c r="E42" s="78">
        <v>50.078317296934436</v>
      </c>
      <c r="F42" s="80">
        <v>2238</v>
      </c>
      <c r="G42" s="79">
        <v>2500</v>
      </c>
      <c r="H42" s="79">
        <v>2733</v>
      </c>
      <c r="I42" s="79">
        <v>2770</v>
      </c>
      <c r="J42" s="105">
        <v>2195</v>
      </c>
      <c r="K42" s="79">
        <v>43</v>
      </c>
      <c r="L42" s="81">
        <v>1.958997722095672</v>
      </c>
    </row>
    <row r="43" spans="1:12" ht="15" customHeight="1" x14ac:dyDescent="0.2">
      <c r="A43" s="88"/>
      <c r="B43" s="89"/>
      <c r="C43" s="131" t="s">
        <v>101</v>
      </c>
      <c r="D43" s="131"/>
      <c r="E43" s="90">
        <v>49.921682703065564</v>
      </c>
      <c r="F43" s="108">
        <v>2231</v>
      </c>
      <c r="G43" s="109">
        <v>2491</v>
      </c>
      <c r="H43" s="109">
        <v>2666</v>
      </c>
      <c r="I43" s="109">
        <v>2676</v>
      </c>
      <c r="J43" s="110">
        <v>2238</v>
      </c>
      <c r="K43" s="109">
        <v>-7</v>
      </c>
      <c r="L43" s="111">
        <v>-0.3127792672028597</v>
      </c>
    </row>
    <row r="44" spans="1:12" ht="45.75" customHeight="1" x14ac:dyDescent="0.2">
      <c r="A44" s="212" t="s">
        <v>188</v>
      </c>
      <c r="B44" s="213"/>
      <c r="C44" s="213"/>
      <c r="D44" s="214"/>
      <c r="E44" s="78">
        <v>0.70561846757737656</v>
      </c>
      <c r="F44" s="80">
        <v>906</v>
      </c>
      <c r="G44" s="79">
        <v>923</v>
      </c>
      <c r="H44" s="79">
        <v>940</v>
      </c>
      <c r="I44" s="79">
        <v>939</v>
      </c>
      <c r="J44" s="105">
        <v>916</v>
      </c>
      <c r="K44" s="79">
        <v>-10</v>
      </c>
      <c r="L44" s="81">
        <v>-1.0917030567685591</v>
      </c>
    </row>
    <row r="45" spans="1:12" ht="15" customHeight="1" x14ac:dyDescent="0.2">
      <c r="A45" s="85"/>
      <c r="B45" s="84"/>
      <c r="C45" s="53" t="s">
        <v>100</v>
      </c>
      <c r="E45" s="78">
        <v>56.512141280353198</v>
      </c>
      <c r="F45" s="80">
        <v>512</v>
      </c>
      <c r="G45" s="79">
        <v>523</v>
      </c>
      <c r="H45" s="79">
        <v>533</v>
      </c>
      <c r="I45" s="79">
        <v>532</v>
      </c>
      <c r="J45" s="105">
        <v>527</v>
      </c>
      <c r="K45" s="79">
        <v>-15</v>
      </c>
      <c r="L45" s="81">
        <v>-2.8462998102466792</v>
      </c>
    </row>
    <row r="46" spans="1:12" ht="15" customHeight="1" x14ac:dyDescent="0.2">
      <c r="A46" s="88"/>
      <c r="B46" s="89"/>
      <c r="C46" s="131" t="s">
        <v>101</v>
      </c>
      <c r="D46" s="131"/>
      <c r="E46" s="90">
        <v>43.487858719646802</v>
      </c>
      <c r="F46" s="108">
        <v>394</v>
      </c>
      <c r="G46" s="109">
        <v>400</v>
      </c>
      <c r="H46" s="109">
        <v>407</v>
      </c>
      <c r="I46" s="109">
        <v>407</v>
      </c>
      <c r="J46" s="110">
        <v>389</v>
      </c>
      <c r="K46" s="109">
        <v>5</v>
      </c>
      <c r="L46" s="111">
        <v>1.2853470437017995</v>
      </c>
    </row>
    <row r="47" spans="1:12" ht="39" customHeight="1" x14ac:dyDescent="0.2">
      <c r="A47" s="212" t="s">
        <v>555</v>
      </c>
      <c r="B47" s="127"/>
      <c r="C47" s="127"/>
      <c r="D47" s="217"/>
      <c r="E47" s="78">
        <v>0.92758454181529304</v>
      </c>
      <c r="F47" s="80">
        <v>1191</v>
      </c>
      <c r="G47" s="79">
        <v>1278</v>
      </c>
      <c r="H47" s="79">
        <v>1280</v>
      </c>
      <c r="I47" s="79">
        <v>1213</v>
      </c>
      <c r="J47" s="105">
        <v>1189</v>
      </c>
      <c r="K47" s="79">
        <v>2</v>
      </c>
      <c r="L47" s="81">
        <v>0.16820857863751051</v>
      </c>
    </row>
    <row r="48" spans="1:12" ht="15" customHeight="1" x14ac:dyDescent="0.2">
      <c r="A48" s="85"/>
      <c r="B48" s="84"/>
      <c r="C48" s="53" t="s">
        <v>100</v>
      </c>
      <c r="E48" s="78">
        <v>38.874895046179681</v>
      </c>
      <c r="F48" s="80">
        <v>463</v>
      </c>
      <c r="G48" s="79">
        <v>502</v>
      </c>
      <c r="H48" s="79">
        <v>507</v>
      </c>
      <c r="I48" s="79">
        <v>484</v>
      </c>
      <c r="J48" s="105">
        <v>483</v>
      </c>
      <c r="K48" s="79">
        <v>-20</v>
      </c>
      <c r="L48" s="81">
        <v>-4.1407867494824018</v>
      </c>
    </row>
    <row r="49" spans="1:12" ht="15" customHeight="1" x14ac:dyDescent="0.2">
      <c r="A49" s="88"/>
      <c r="B49" s="89"/>
      <c r="C49" s="131" t="s">
        <v>101</v>
      </c>
      <c r="D49" s="131"/>
      <c r="E49" s="90">
        <v>61.125104953820319</v>
      </c>
      <c r="F49" s="108">
        <v>728</v>
      </c>
      <c r="G49" s="109">
        <v>776</v>
      </c>
      <c r="H49" s="109">
        <v>773</v>
      </c>
      <c r="I49" s="109">
        <v>729</v>
      </c>
      <c r="J49" s="110">
        <v>706</v>
      </c>
      <c r="K49" s="109">
        <v>22</v>
      </c>
      <c r="L49" s="111">
        <v>3.1161473087818696</v>
      </c>
    </row>
    <row r="50" spans="1:12" ht="24.95" customHeight="1" x14ac:dyDescent="0.2">
      <c r="A50" s="218" t="s">
        <v>189</v>
      </c>
      <c r="B50" s="219"/>
      <c r="C50" s="219"/>
      <c r="D50" s="220"/>
      <c r="E50" s="221">
        <v>14.325768314148196</v>
      </c>
      <c r="F50" s="222">
        <v>18394</v>
      </c>
      <c r="G50" s="223">
        <v>18509</v>
      </c>
      <c r="H50" s="223">
        <v>19108</v>
      </c>
      <c r="I50" s="223">
        <v>18921</v>
      </c>
      <c r="J50" s="224">
        <v>18297</v>
      </c>
      <c r="K50" s="222">
        <v>97</v>
      </c>
      <c r="L50" s="225">
        <v>0.53014155326009726</v>
      </c>
    </row>
    <row r="51" spans="1:12" ht="15" customHeight="1" x14ac:dyDescent="0.2">
      <c r="A51" s="85"/>
      <c r="B51" s="84"/>
      <c r="C51" s="53" t="s">
        <v>100</v>
      </c>
      <c r="E51" s="78">
        <v>54.419919538980103</v>
      </c>
      <c r="F51" s="80">
        <v>10010</v>
      </c>
      <c r="G51" s="79">
        <v>10011</v>
      </c>
      <c r="H51" s="79">
        <v>10327</v>
      </c>
      <c r="I51" s="79">
        <v>10324</v>
      </c>
      <c r="J51" s="105">
        <v>9962</v>
      </c>
      <c r="K51" s="79">
        <v>48</v>
      </c>
      <c r="L51" s="81">
        <v>0.48183095763902833</v>
      </c>
    </row>
    <row r="52" spans="1:12" ht="15" customHeight="1" x14ac:dyDescent="0.2">
      <c r="A52" s="85"/>
      <c r="B52" s="84"/>
      <c r="C52" s="53" t="s">
        <v>101</v>
      </c>
      <c r="E52" s="78">
        <v>45.580080461019897</v>
      </c>
      <c r="F52" s="80">
        <v>8384</v>
      </c>
      <c r="G52" s="79">
        <v>8498</v>
      </c>
      <c r="H52" s="79">
        <v>8781</v>
      </c>
      <c r="I52" s="79">
        <v>8597</v>
      </c>
      <c r="J52" s="105">
        <v>8335</v>
      </c>
      <c r="K52" s="79">
        <v>49</v>
      </c>
      <c r="L52" s="81">
        <v>0.58788242351529696</v>
      </c>
    </row>
    <row r="53" spans="1:12" ht="15" customHeight="1" x14ac:dyDescent="0.2">
      <c r="A53" s="85"/>
      <c r="B53" s="84"/>
      <c r="C53" s="53" t="s">
        <v>184</v>
      </c>
      <c r="D53" s="53" t="s">
        <v>190</v>
      </c>
      <c r="E53" s="78">
        <v>16.77177340437099</v>
      </c>
      <c r="F53" s="80">
        <v>3085</v>
      </c>
      <c r="G53" s="79">
        <v>3368</v>
      </c>
      <c r="H53" s="79">
        <v>3811</v>
      </c>
      <c r="I53" s="79">
        <v>3839</v>
      </c>
      <c r="J53" s="105">
        <v>3077</v>
      </c>
      <c r="K53" s="79">
        <v>8</v>
      </c>
      <c r="L53" s="81">
        <v>0.25999350016249595</v>
      </c>
    </row>
    <row r="54" spans="1:12" ht="15" customHeight="1" x14ac:dyDescent="0.2">
      <c r="A54" s="85"/>
      <c r="B54" s="84"/>
      <c r="D54" s="216" t="s">
        <v>191</v>
      </c>
      <c r="E54" s="78">
        <v>52.998379254457049</v>
      </c>
      <c r="F54" s="80">
        <v>1635</v>
      </c>
      <c r="G54" s="79">
        <v>1734</v>
      </c>
      <c r="H54" s="79">
        <v>1972</v>
      </c>
      <c r="I54" s="79">
        <v>2000</v>
      </c>
      <c r="J54" s="105">
        <v>1595</v>
      </c>
      <c r="K54" s="79">
        <v>40</v>
      </c>
      <c r="L54" s="81">
        <v>2.5078369905956115</v>
      </c>
    </row>
    <row r="55" spans="1:12" ht="15" customHeight="1" x14ac:dyDescent="0.2">
      <c r="A55" s="85"/>
      <c r="B55" s="84"/>
      <c r="D55" s="216" t="s">
        <v>192</v>
      </c>
      <c r="E55" s="78">
        <v>47.001620745542951</v>
      </c>
      <c r="F55" s="80">
        <v>1450</v>
      </c>
      <c r="G55" s="79">
        <v>1634</v>
      </c>
      <c r="H55" s="79">
        <v>1839</v>
      </c>
      <c r="I55" s="79">
        <v>1839</v>
      </c>
      <c r="J55" s="105">
        <v>1482</v>
      </c>
      <c r="K55" s="79">
        <v>-32</v>
      </c>
      <c r="L55" s="81">
        <v>-2.1592442645074224</v>
      </c>
    </row>
    <row r="56" spans="1:12" ht="15" customHeight="1" x14ac:dyDescent="0.2">
      <c r="A56" s="85"/>
      <c r="B56" s="84" t="s">
        <v>193</v>
      </c>
      <c r="E56" s="78">
        <v>47.650274926400719</v>
      </c>
      <c r="F56" s="80">
        <v>61182</v>
      </c>
      <c r="G56" s="79">
        <v>61383</v>
      </c>
      <c r="H56" s="79">
        <v>61086</v>
      </c>
      <c r="I56" s="79">
        <v>61201</v>
      </c>
      <c r="J56" s="105">
        <v>61511</v>
      </c>
      <c r="K56" s="79">
        <v>-329</v>
      </c>
      <c r="L56" s="81">
        <v>-0.53486368291850239</v>
      </c>
    </row>
    <row r="57" spans="1:12" ht="15" customHeight="1" x14ac:dyDescent="0.2">
      <c r="A57" s="85"/>
      <c r="B57" s="84"/>
      <c r="C57" s="53" t="s">
        <v>100</v>
      </c>
      <c r="E57" s="78">
        <v>46.88307018404106</v>
      </c>
      <c r="F57" s="80">
        <v>28684</v>
      </c>
      <c r="G57" s="79">
        <v>28777</v>
      </c>
      <c r="H57" s="79">
        <v>28513</v>
      </c>
      <c r="I57" s="79">
        <v>28639</v>
      </c>
      <c r="J57" s="105">
        <v>28764</v>
      </c>
      <c r="K57" s="79">
        <v>-80</v>
      </c>
      <c r="L57" s="81">
        <v>-0.27812543457099154</v>
      </c>
    </row>
    <row r="58" spans="1:12" ht="15" customHeight="1" x14ac:dyDescent="0.2">
      <c r="A58" s="85"/>
      <c r="B58" s="84"/>
      <c r="C58" s="53" t="s">
        <v>101</v>
      </c>
      <c r="E58" s="78">
        <v>53.11692981595894</v>
      </c>
      <c r="F58" s="80">
        <v>32498</v>
      </c>
      <c r="G58" s="79">
        <v>32606</v>
      </c>
      <c r="H58" s="79">
        <v>32573</v>
      </c>
      <c r="I58" s="79">
        <v>32562</v>
      </c>
      <c r="J58" s="105">
        <v>32747</v>
      </c>
      <c r="K58" s="79">
        <v>-249</v>
      </c>
      <c r="L58" s="81">
        <v>-0.76037499618285642</v>
      </c>
    </row>
    <row r="59" spans="1:12" ht="15" customHeight="1" x14ac:dyDescent="0.2">
      <c r="A59" s="85"/>
      <c r="B59" s="84"/>
      <c r="C59" s="53" t="s">
        <v>99</v>
      </c>
      <c r="D59" s="53" t="s">
        <v>194</v>
      </c>
      <c r="E59" s="78">
        <v>90.482494851426893</v>
      </c>
      <c r="F59" s="80">
        <v>55359</v>
      </c>
      <c r="G59" s="79">
        <v>55564</v>
      </c>
      <c r="H59" s="79">
        <v>55270</v>
      </c>
      <c r="I59" s="79">
        <v>55470</v>
      </c>
      <c r="J59" s="105">
        <v>55631</v>
      </c>
      <c r="K59" s="79">
        <v>-272</v>
      </c>
      <c r="L59" s="81">
        <v>-0.48893602487821536</v>
      </c>
    </row>
    <row r="60" spans="1:12" ht="15" customHeight="1" x14ac:dyDescent="0.2">
      <c r="A60" s="85"/>
      <c r="B60" s="84"/>
      <c r="D60" s="216" t="s">
        <v>195</v>
      </c>
      <c r="E60" s="78">
        <v>45.10919633663903</v>
      </c>
      <c r="F60" s="80">
        <v>24972</v>
      </c>
      <c r="G60" s="79">
        <v>25061</v>
      </c>
      <c r="H60" s="79">
        <v>24801</v>
      </c>
      <c r="I60" s="79">
        <v>24966</v>
      </c>
      <c r="J60" s="105">
        <v>25020</v>
      </c>
      <c r="K60" s="79">
        <v>-48</v>
      </c>
      <c r="L60" s="81">
        <v>-0.19184652278177458</v>
      </c>
    </row>
    <row r="61" spans="1:12" ht="15" customHeight="1" x14ac:dyDescent="0.2">
      <c r="A61" s="85"/>
      <c r="B61" s="84"/>
      <c r="D61" s="216" t="s">
        <v>196</v>
      </c>
      <c r="E61" s="78">
        <v>54.89080366336097</v>
      </c>
      <c r="F61" s="80">
        <v>30387</v>
      </c>
      <c r="G61" s="79">
        <v>30503</v>
      </c>
      <c r="H61" s="79">
        <v>30469</v>
      </c>
      <c r="I61" s="79">
        <v>30504</v>
      </c>
      <c r="J61" s="105">
        <v>30611</v>
      </c>
      <c r="K61" s="79">
        <v>-224</v>
      </c>
      <c r="L61" s="81">
        <v>-0.7317630916990624</v>
      </c>
    </row>
    <row r="62" spans="1:12" ht="15" customHeight="1" x14ac:dyDescent="0.2">
      <c r="A62" s="85"/>
      <c r="B62" s="84"/>
      <c r="D62" s="53" t="s">
        <v>197</v>
      </c>
      <c r="E62" s="78">
        <v>9.5175051485731093</v>
      </c>
      <c r="F62" s="80">
        <v>5823</v>
      </c>
      <c r="G62" s="79">
        <v>5819</v>
      </c>
      <c r="H62" s="79">
        <v>5816</v>
      </c>
      <c r="I62" s="79">
        <v>5731</v>
      </c>
      <c r="J62" s="105">
        <v>5880</v>
      </c>
      <c r="K62" s="79">
        <v>-57</v>
      </c>
      <c r="L62" s="81">
        <v>-0.96938775510204078</v>
      </c>
    </row>
    <row r="63" spans="1:12" ht="15" customHeight="1" x14ac:dyDescent="0.2">
      <c r="A63" s="85"/>
      <c r="B63" s="84"/>
      <c r="D63" s="216" t="s">
        <v>195</v>
      </c>
      <c r="E63" s="78">
        <v>63.747209342263439</v>
      </c>
      <c r="F63" s="80">
        <v>3712</v>
      </c>
      <c r="G63" s="79">
        <v>3716</v>
      </c>
      <c r="H63" s="79">
        <v>3712</v>
      </c>
      <c r="I63" s="79">
        <v>3673</v>
      </c>
      <c r="J63" s="105">
        <v>3744</v>
      </c>
      <c r="K63" s="79">
        <v>-32</v>
      </c>
      <c r="L63" s="81">
        <v>-0.85470085470085466</v>
      </c>
    </row>
    <row r="64" spans="1:12" ht="15" customHeight="1" x14ac:dyDescent="0.2">
      <c r="A64" s="85"/>
      <c r="B64" s="84"/>
      <c r="D64" s="216" t="s">
        <v>196</v>
      </c>
      <c r="E64" s="78">
        <v>36.252790657736561</v>
      </c>
      <c r="F64" s="80">
        <v>2111</v>
      </c>
      <c r="G64" s="79">
        <v>2103</v>
      </c>
      <c r="H64" s="79">
        <v>2104</v>
      </c>
      <c r="I64" s="79">
        <v>2058</v>
      </c>
      <c r="J64" s="105">
        <v>2136</v>
      </c>
      <c r="K64" s="79">
        <v>-25</v>
      </c>
      <c r="L64" s="81">
        <v>-1.1704119850187267</v>
      </c>
    </row>
    <row r="65" spans="1:12" ht="15" customHeight="1" x14ac:dyDescent="0.2">
      <c r="A65" s="85"/>
      <c r="B65" s="84" t="s">
        <v>198</v>
      </c>
      <c r="E65" s="78">
        <v>30.589261514976869</v>
      </c>
      <c r="F65" s="80">
        <v>39276</v>
      </c>
      <c r="G65" s="79">
        <v>38914</v>
      </c>
      <c r="H65" s="79">
        <v>38492</v>
      </c>
      <c r="I65" s="79">
        <v>38061</v>
      </c>
      <c r="J65" s="105">
        <v>38025</v>
      </c>
      <c r="K65" s="79">
        <v>1251</v>
      </c>
      <c r="L65" s="81">
        <v>3.2899408284023668</v>
      </c>
    </row>
    <row r="66" spans="1:12" ht="15" customHeight="1" x14ac:dyDescent="0.2">
      <c r="A66" s="85"/>
      <c r="B66" s="84"/>
      <c r="C66" s="53" t="s">
        <v>100</v>
      </c>
      <c r="E66" s="78">
        <v>47.023627660657908</v>
      </c>
      <c r="F66" s="80">
        <v>18469</v>
      </c>
      <c r="G66" s="79">
        <v>18345</v>
      </c>
      <c r="H66" s="79">
        <v>18122</v>
      </c>
      <c r="I66" s="79">
        <v>17922</v>
      </c>
      <c r="J66" s="105">
        <v>17961</v>
      </c>
      <c r="K66" s="79">
        <v>508</v>
      </c>
      <c r="L66" s="81">
        <v>2.828350314570458</v>
      </c>
    </row>
    <row r="67" spans="1:12" ht="15" customHeight="1" x14ac:dyDescent="0.2">
      <c r="A67" s="85"/>
      <c r="B67" s="84"/>
      <c r="C67" s="53" t="s">
        <v>101</v>
      </c>
      <c r="E67" s="78">
        <v>52.976372339342092</v>
      </c>
      <c r="F67" s="80">
        <v>20807</v>
      </c>
      <c r="G67" s="79">
        <v>20569</v>
      </c>
      <c r="H67" s="79">
        <v>20370</v>
      </c>
      <c r="I67" s="79">
        <v>20139</v>
      </c>
      <c r="J67" s="105">
        <v>20064</v>
      </c>
      <c r="K67" s="79">
        <v>743</v>
      </c>
      <c r="L67" s="81">
        <v>3.7031499202551834</v>
      </c>
    </row>
    <row r="68" spans="1:12" ht="15" customHeight="1" x14ac:dyDescent="0.2">
      <c r="A68" s="85"/>
      <c r="B68" s="84"/>
      <c r="C68" s="53" t="s">
        <v>99</v>
      </c>
      <c r="D68" s="53" t="s">
        <v>199</v>
      </c>
      <c r="E68" s="78">
        <v>24.523882269070171</v>
      </c>
      <c r="F68" s="80">
        <v>9632</v>
      </c>
      <c r="G68" s="79">
        <v>9435</v>
      </c>
      <c r="H68" s="79">
        <v>9278</v>
      </c>
      <c r="I68" s="79">
        <v>9096</v>
      </c>
      <c r="J68" s="105">
        <v>9001</v>
      </c>
      <c r="K68" s="79">
        <v>631</v>
      </c>
      <c r="L68" s="81">
        <v>7.0103321853127429</v>
      </c>
    </row>
    <row r="69" spans="1:12" ht="15" customHeight="1" x14ac:dyDescent="0.2">
      <c r="A69" s="85"/>
      <c r="B69" s="84"/>
      <c r="D69" s="216" t="s">
        <v>195</v>
      </c>
      <c r="E69" s="78">
        <v>45.431893687707642</v>
      </c>
      <c r="F69" s="80">
        <v>4376</v>
      </c>
      <c r="G69" s="79">
        <v>4302</v>
      </c>
      <c r="H69" s="79">
        <v>4209</v>
      </c>
      <c r="I69" s="79">
        <v>4115</v>
      </c>
      <c r="J69" s="105">
        <v>4124</v>
      </c>
      <c r="K69" s="79">
        <v>252</v>
      </c>
      <c r="L69" s="81">
        <v>6.1105722599418044</v>
      </c>
    </row>
    <row r="70" spans="1:12" ht="15" customHeight="1" x14ac:dyDescent="0.2">
      <c r="A70" s="85"/>
      <c r="B70" s="84"/>
      <c r="D70" s="216" t="s">
        <v>196</v>
      </c>
      <c r="E70" s="78">
        <v>54.568106312292358</v>
      </c>
      <c r="F70" s="80">
        <v>5256</v>
      </c>
      <c r="G70" s="79">
        <v>5133</v>
      </c>
      <c r="H70" s="79">
        <v>5069</v>
      </c>
      <c r="I70" s="79">
        <v>4981</v>
      </c>
      <c r="J70" s="105">
        <v>4877</v>
      </c>
      <c r="K70" s="79">
        <v>379</v>
      </c>
      <c r="L70" s="81">
        <v>7.77117080172237</v>
      </c>
    </row>
    <row r="71" spans="1:12" ht="15" customHeight="1" x14ac:dyDescent="0.2">
      <c r="A71" s="85"/>
      <c r="B71" s="84"/>
      <c r="D71" s="53" t="s">
        <v>200</v>
      </c>
      <c r="E71" s="78">
        <v>63.598635298910274</v>
      </c>
      <c r="F71" s="80">
        <v>24979</v>
      </c>
      <c r="G71" s="79">
        <v>24861</v>
      </c>
      <c r="H71" s="79">
        <v>24640</v>
      </c>
      <c r="I71" s="79">
        <v>24426</v>
      </c>
      <c r="J71" s="105">
        <v>24486</v>
      </c>
      <c r="K71" s="79">
        <v>493</v>
      </c>
      <c r="L71" s="81">
        <v>2.0133954096218245</v>
      </c>
    </row>
    <row r="72" spans="1:12" ht="15" customHeight="1" x14ac:dyDescent="0.2">
      <c r="A72" s="85"/>
      <c r="B72" s="84"/>
      <c r="D72" s="216" t="s">
        <v>195</v>
      </c>
      <c r="E72" s="78">
        <v>46.675207174026184</v>
      </c>
      <c r="F72" s="80">
        <v>11659</v>
      </c>
      <c r="G72" s="79">
        <v>11625</v>
      </c>
      <c r="H72" s="79">
        <v>11490</v>
      </c>
      <c r="I72" s="79">
        <v>11397</v>
      </c>
      <c r="J72" s="105">
        <v>11432</v>
      </c>
      <c r="K72" s="79">
        <v>227</v>
      </c>
      <c r="L72" s="81">
        <v>1.9856543037088874</v>
      </c>
    </row>
    <row r="73" spans="1:12" ht="15" customHeight="1" x14ac:dyDescent="0.2">
      <c r="A73" s="85"/>
      <c r="B73" s="84"/>
      <c r="D73" s="216" t="s">
        <v>196</v>
      </c>
      <c r="E73" s="78">
        <v>53.324792825973816</v>
      </c>
      <c r="F73" s="80">
        <v>13320</v>
      </c>
      <c r="G73" s="79">
        <v>13236</v>
      </c>
      <c r="H73" s="79">
        <v>13150</v>
      </c>
      <c r="I73" s="79">
        <v>13029</v>
      </c>
      <c r="J73" s="105">
        <v>13054</v>
      </c>
      <c r="K73" s="79">
        <v>266</v>
      </c>
      <c r="L73" s="81">
        <v>2.0376895970583728</v>
      </c>
    </row>
    <row r="74" spans="1:12" ht="15" customHeight="1" x14ac:dyDescent="0.2">
      <c r="A74" s="85"/>
      <c r="B74" s="84"/>
      <c r="D74" s="53" t="s">
        <v>201</v>
      </c>
      <c r="E74" s="78">
        <v>11.877482432019553</v>
      </c>
      <c r="F74" s="80">
        <v>4665</v>
      </c>
      <c r="G74" s="79">
        <v>4618</v>
      </c>
      <c r="H74" s="79">
        <v>4574</v>
      </c>
      <c r="I74" s="79">
        <v>4539</v>
      </c>
      <c r="J74" s="105">
        <v>4538</v>
      </c>
      <c r="K74" s="79">
        <v>127</v>
      </c>
      <c r="L74" s="81">
        <v>2.7985896870868223</v>
      </c>
    </row>
    <row r="75" spans="1:12" ht="15" customHeight="1" x14ac:dyDescent="0.2">
      <c r="A75" s="85"/>
      <c r="B75" s="84"/>
      <c r="D75" s="216" t="s">
        <v>195</v>
      </c>
      <c r="E75" s="78">
        <v>52.175777063236872</v>
      </c>
      <c r="F75" s="80">
        <v>2434</v>
      </c>
      <c r="G75" s="79">
        <v>2418</v>
      </c>
      <c r="H75" s="79">
        <v>2423</v>
      </c>
      <c r="I75" s="79">
        <v>2410</v>
      </c>
      <c r="J75" s="105">
        <v>2405</v>
      </c>
      <c r="K75" s="79">
        <v>29</v>
      </c>
      <c r="L75" s="81">
        <v>1.2058212058212059</v>
      </c>
    </row>
    <row r="76" spans="1:12" ht="15" customHeight="1" x14ac:dyDescent="0.2">
      <c r="A76" s="85"/>
      <c r="B76" s="84"/>
      <c r="D76" s="216" t="s">
        <v>196</v>
      </c>
      <c r="E76" s="78">
        <v>47.824222936763128</v>
      </c>
      <c r="F76" s="80">
        <v>2231</v>
      </c>
      <c r="G76" s="79">
        <v>2200</v>
      </c>
      <c r="H76" s="79">
        <v>2151</v>
      </c>
      <c r="I76" s="79">
        <v>2129</v>
      </c>
      <c r="J76" s="105">
        <v>2133</v>
      </c>
      <c r="K76" s="79">
        <v>98</v>
      </c>
      <c r="L76" s="81">
        <v>4.5944678856071262</v>
      </c>
    </row>
    <row r="77" spans="1:12" ht="15" customHeight="1" x14ac:dyDescent="0.2">
      <c r="A77" s="85"/>
      <c r="B77" s="84" t="s">
        <v>202</v>
      </c>
      <c r="E77" s="78">
        <v>7.4346952444742129</v>
      </c>
      <c r="F77" s="80">
        <v>9546</v>
      </c>
      <c r="G77" s="79">
        <v>9811</v>
      </c>
      <c r="H77" s="79">
        <v>10180</v>
      </c>
      <c r="I77" s="79">
        <v>10287</v>
      </c>
      <c r="J77" s="105">
        <v>9922</v>
      </c>
      <c r="K77" s="79">
        <v>-376</v>
      </c>
      <c r="L77" s="81">
        <v>-3.789558556742592</v>
      </c>
    </row>
    <row r="78" spans="1:12" ht="15" customHeight="1" x14ac:dyDescent="0.2">
      <c r="A78" s="85"/>
      <c r="B78" s="84"/>
      <c r="C78" s="53" t="s">
        <v>100</v>
      </c>
      <c r="E78" s="78">
        <v>55.677770794049863</v>
      </c>
      <c r="F78" s="80">
        <v>5315</v>
      </c>
      <c r="G78" s="79">
        <v>5459</v>
      </c>
      <c r="H78" s="79">
        <v>5645</v>
      </c>
      <c r="I78" s="79">
        <v>5749</v>
      </c>
      <c r="J78" s="105">
        <v>5589</v>
      </c>
      <c r="K78" s="79">
        <v>-274</v>
      </c>
      <c r="L78" s="81">
        <v>-4.902487028090893</v>
      </c>
    </row>
    <row r="79" spans="1:12" ht="15" customHeight="1" x14ac:dyDescent="0.2">
      <c r="A79" s="88"/>
      <c r="B79" s="89"/>
      <c r="C79" s="131" t="s">
        <v>101</v>
      </c>
      <c r="D79" s="131"/>
      <c r="E79" s="90">
        <v>44.322229205950137</v>
      </c>
      <c r="F79" s="108">
        <v>4231</v>
      </c>
      <c r="G79" s="109">
        <v>4352</v>
      </c>
      <c r="H79" s="109">
        <v>4535</v>
      </c>
      <c r="I79" s="109">
        <v>4538</v>
      </c>
      <c r="J79" s="110">
        <v>4333</v>
      </c>
      <c r="K79" s="109">
        <v>-102</v>
      </c>
      <c r="L79" s="111">
        <v>-2.3540272328640666</v>
      </c>
    </row>
    <row r="80" spans="1:12" s="113" customFormat="1" ht="11.25" customHeight="1" x14ac:dyDescent="0.15">
      <c r="L80" s="114" t="s">
        <v>37</v>
      </c>
    </row>
    <row r="81" spans="1:12" s="86" customFormat="1" ht="12.75" customHeight="1" x14ac:dyDescent="0.2">
      <c r="A81" s="113" t="s">
        <v>203</v>
      </c>
    </row>
    <row r="82" spans="1:12" s="86" customFormat="1" ht="12.75" customHeight="1" x14ac:dyDescent="0.2">
      <c r="A82" s="113" t="s">
        <v>204</v>
      </c>
      <c r="B82" s="226"/>
      <c r="C82" s="226"/>
      <c r="D82" s="226"/>
      <c r="E82" s="226"/>
      <c r="F82" s="226"/>
      <c r="G82" s="226"/>
      <c r="H82" s="226"/>
      <c r="I82" s="226"/>
      <c r="J82" s="226"/>
      <c r="K82" s="226"/>
      <c r="L82" s="226"/>
    </row>
    <row r="83" spans="1:12" s="86" customFormat="1" ht="12.75" customHeight="1" x14ac:dyDescent="0.2">
      <c r="A83" s="113" t="s">
        <v>205</v>
      </c>
    </row>
    <row r="84" spans="1:12" s="86" customFormat="1" ht="12.75" customHeight="1" x14ac:dyDescent="0.2">
      <c r="A84" s="113" t="s">
        <v>206</v>
      </c>
    </row>
    <row r="85" spans="1:12" s="86" customFormat="1" ht="21" customHeight="1" x14ac:dyDescent="0.2">
      <c r="A85" s="116" t="s">
        <v>117</v>
      </c>
      <c r="B85" s="116"/>
      <c r="C85" s="116"/>
      <c r="D85" s="116"/>
      <c r="E85" s="116"/>
      <c r="F85" s="116"/>
      <c r="G85" s="116"/>
      <c r="H85" s="116"/>
      <c r="I85" s="116"/>
      <c r="J85" s="116"/>
      <c r="K85" s="116"/>
      <c r="L85" s="116"/>
    </row>
    <row r="86" spans="1:12" s="113" customFormat="1" ht="12.75" customHeight="1" x14ac:dyDescent="0.15">
      <c r="A86" s="116" t="s">
        <v>207</v>
      </c>
      <c r="B86" s="116"/>
      <c r="C86" s="116"/>
      <c r="D86" s="116"/>
      <c r="E86" s="116"/>
      <c r="F86" s="116"/>
      <c r="G86" s="116"/>
      <c r="H86" s="116"/>
      <c r="I86" s="116"/>
      <c r="J86" s="116"/>
      <c r="K86" s="116"/>
      <c r="L86" s="116"/>
    </row>
    <row r="87" spans="1:12" s="86" customFormat="1" ht="12.75" customHeight="1" x14ac:dyDescent="0.2"/>
    <row r="88" spans="1:12" s="86" customFormat="1" ht="12.75" customHeight="1" x14ac:dyDescent="0.2"/>
    <row r="89" spans="1:12" ht="12.75" customHeight="1" x14ac:dyDescent="0.2">
      <c r="E89" s="53"/>
      <c r="F89" s="53"/>
      <c r="G89" s="53"/>
      <c r="H89" s="53"/>
      <c r="I89" s="53"/>
      <c r="J89" s="53"/>
      <c r="K89" s="227"/>
      <c r="L89" s="53"/>
    </row>
    <row r="90" spans="1:12" ht="12.75" customHeight="1" x14ac:dyDescent="0.2">
      <c r="E90" s="53"/>
      <c r="F90" s="53"/>
      <c r="G90" s="53"/>
      <c r="H90" s="53"/>
      <c r="I90" s="53"/>
      <c r="J90" s="53"/>
      <c r="K90" s="227"/>
      <c r="L90" s="53"/>
    </row>
    <row r="91" spans="1:12" ht="15.95" customHeight="1" x14ac:dyDescent="0.2">
      <c r="E91" s="53"/>
      <c r="F91" s="53"/>
      <c r="G91" s="53"/>
      <c r="H91" s="53"/>
      <c r="I91" s="53"/>
      <c r="J91" s="53"/>
      <c r="K91" s="227"/>
      <c r="L91" s="53"/>
    </row>
    <row r="92" spans="1:12" ht="15.95" customHeight="1" x14ac:dyDescent="0.2">
      <c r="E92" s="53"/>
      <c r="F92" s="53"/>
      <c r="G92" s="53"/>
      <c r="H92" s="53"/>
      <c r="I92" s="53"/>
      <c r="J92" s="53"/>
      <c r="K92" s="227"/>
      <c r="L92" s="53"/>
    </row>
    <row r="93" spans="1:12" ht="15.95" customHeight="1" x14ac:dyDescent="0.2">
      <c r="E93" s="53"/>
      <c r="F93" s="53"/>
      <c r="G93" s="53"/>
      <c r="H93" s="53"/>
      <c r="I93" s="53"/>
      <c r="J93" s="53"/>
      <c r="K93" s="227"/>
      <c r="L93" s="53"/>
    </row>
    <row r="94" spans="1:12" ht="15.95" customHeight="1" x14ac:dyDescent="0.2">
      <c r="E94" s="53"/>
      <c r="F94" s="53"/>
      <c r="G94" s="53"/>
      <c r="H94" s="53"/>
      <c r="I94" s="53"/>
      <c r="J94" s="53"/>
      <c r="K94" s="227"/>
      <c r="L94" s="53"/>
    </row>
    <row r="95" spans="1:12" ht="15.95" customHeight="1" x14ac:dyDescent="0.2">
      <c r="E95" s="53"/>
      <c r="F95" s="53"/>
      <c r="G95" s="53"/>
      <c r="H95" s="53"/>
      <c r="I95" s="53"/>
      <c r="J95" s="53"/>
      <c r="K95" s="227"/>
      <c r="L95" s="53"/>
    </row>
    <row r="96" spans="1:12" ht="15.95" customHeight="1" x14ac:dyDescent="0.2">
      <c r="E96" s="53"/>
      <c r="F96" s="53"/>
      <c r="G96" s="53"/>
      <c r="H96" s="53"/>
      <c r="I96" s="53"/>
      <c r="J96" s="53"/>
      <c r="K96" s="227"/>
      <c r="L96" s="53"/>
    </row>
    <row r="97" spans="11:11" s="53" customFormat="1" ht="15.95" customHeight="1" x14ac:dyDescent="0.2">
      <c r="K97" s="227"/>
    </row>
    <row r="98" spans="11:11" s="53" customFormat="1" ht="15.95" customHeight="1" x14ac:dyDescent="0.2">
      <c r="K98" s="227"/>
    </row>
    <row r="99" spans="11:11" s="53" customFormat="1" ht="15.95" customHeight="1" x14ac:dyDescent="0.2">
      <c r="K99" s="227"/>
    </row>
    <row r="100" spans="11:11" s="53" customFormat="1" ht="15.95" customHeight="1" x14ac:dyDescent="0.2">
      <c r="K100" s="227"/>
    </row>
    <row r="101" spans="11:11" s="53" customFormat="1" ht="15.95" customHeight="1" x14ac:dyDescent="0.2">
      <c r="K101" s="227"/>
    </row>
    <row r="102" spans="11:11" s="53" customFormat="1" ht="15.95" customHeight="1" x14ac:dyDescent="0.2">
      <c r="K102" s="227"/>
    </row>
    <row r="103" spans="11:11" s="53" customFormat="1" ht="15.95" customHeight="1" x14ac:dyDescent="0.2">
      <c r="K103" s="227"/>
    </row>
    <row r="104" spans="11:11" s="53" customFormat="1" ht="15.95" customHeight="1" x14ac:dyDescent="0.2">
      <c r="K104" s="227"/>
    </row>
    <row r="105" spans="11:11" s="53" customFormat="1" ht="15.95" customHeight="1" x14ac:dyDescent="0.2">
      <c r="K105" s="227"/>
    </row>
    <row r="106" spans="11:11" s="53" customFormat="1" ht="15.95" customHeight="1" x14ac:dyDescent="0.2">
      <c r="K106" s="227"/>
    </row>
    <row r="107" spans="11:11" s="53" customFormat="1" ht="15.95" customHeight="1" x14ac:dyDescent="0.2">
      <c r="K107" s="227"/>
    </row>
    <row r="108" spans="11:11" s="53" customFormat="1" ht="15.95" customHeight="1" x14ac:dyDescent="0.2">
      <c r="K108" s="227"/>
    </row>
    <row r="109" spans="11:11" s="53" customFormat="1" ht="15.95" customHeight="1" x14ac:dyDescent="0.2">
      <c r="K109" s="227"/>
    </row>
    <row r="110" spans="11:11" s="53" customFormat="1" ht="15.95" customHeight="1" x14ac:dyDescent="0.2">
      <c r="K110" s="227"/>
    </row>
    <row r="111" spans="11:11" s="53" customFormat="1" ht="15.95" customHeight="1" x14ac:dyDescent="0.2">
      <c r="K111" s="227"/>
    </row>
    <row r="112" spans="11:11" s="53" customFormat="1" ht="15.95" customHeight="1" x14ac:dyDescent="0.2">
      <c r="K112" s="227"/>
    </row>
    <row r="113" spans="11:11" s="53" customFormat="1" ht="15.95" customHeight="1" x14ac:dyDescent="0.2">
      <c r="K113" s="227"/>
    </row>
    <row r="114" spans="11:11" s="53" customFormat="1" ht="15.95" customHeight="1" x14ac:dyDescent="0.2">
      <c r="K114" s="227"/>
    </row>
    <row r="115" spans="11:11" s="53" customFormat="1" ht="15.95" customHeight="1" x14ac:dyDescent="0.2">
      <c r="K115" s="227"/>
    </row>
    <row r="116" spans="11:11" s="53" customFormat="1" ht="15.95" customHeight="1" x14ac:dyDescent="0.2">
      <c r="K116" s="227"/>
    </row>
    <row r="117" spans="11:11" s="53" customFormat="1" ht="15.95" customHeight="1" x14ac:dyDescent="0.2">
      <c r="K117" s="227"/>
    </row>
    <row r="118" spans="11:11" s="53" customFormat="1" ht="15.95" customHeight="1" x14ac:dyDescent="0.2">
      <c r="K118" s="227"/>
    </row>
    <row r="119" spans="11:11" s="53" customFormat="1" ht="15.95" customHeight="1" x14ac:dyDescent="0.2">
      <c r="K119" s="227"/>
    </row>
    <row r="120" spans="11:11" s="53" customFormat="1" ht="15.95" customHeight="1" x14ac:dyDescent="0.2">
      <c r="K120" s="227"/>
    </row>
    <row r="121" spans="11:11" s="53" customFormat="1" ht="15.95" customHeight="1" x14ac:dyDescent="0.2">
      <c r="K121" s="227"/>
    </row>
    <row r="122" spans="11:11" s="53" customFormat="1" ht="15.95" customHeight="1" x14ac:dyDescent="0.2">
      <c r="K122" s="227"/>
    </row>
    <row r="123" spans="11:11" s="53" customFormat="1" ht="15.95" customHeight="1" x14ac:dyDescent="0.2">
      <c r="K123" s="227"/>
    </row>
    <row r="124" spans="11:11" s="53" customFormat="1" ht="15.95" customHeight="1" x14ac:dyDescent="0.2">
      <c r="K124" s="227"/>
    </row>
    <row r="125" spans="11:11" s="53" customFormat="1" ht="15.95" customHeight="1" x14ac:dyDescent="0.2">
      <c r="K125" s="227"/>
    </row>
    <row r="126" spans="11:11" s="53" customFormat="1" ht="15.95" customHeight="1" x14ac:dyDescent="0.2">
      <c r="K126" s="227"/>
    </row>
    <row r="127" spans="11:11" s="53" customFormat="1" ht="15.95" customHeight="1" x14ac:dyDescent="0.2">
      <c r="K127" s="227"/>
    </row>
    <row r="128" spans="11:11" s="53" customFormat="1" ht="15.95" customHeight="1" x14ac:dyDescent="0.2">
      <c r="K128" s="227"/>
    </row>
    <row r="129" spans="11:11" s="53" customFormat="1" ht="15.95" customHeight="1" x14ac:dyDescent="0.2">
      <c r="K129" s="227"/>
    </row>
    <row r="130" spans="11:11" s="53" customFormat="1" ht="15.95" customHeight="1" x14ac:dyDescent="0.2">
      <c r="K130" s="227"/>
    </row>
    <row r="131" spans="11:11" s="53" customFormat="1" ht="15.95" customHeight="1" x14ac:dyDescent="0.2">
      <c r="K131" s="227"/>
    </row>
    <row r="132" spans="11:11" s="53" customFormat="1" ht="15.95" customHeight="1" x14ac:dyDescent="0.2">
      <c r="K132" s="227"/>
    </row>
    <row r="133" spans="11:11" s="53" customFormat="1" ht="15.95" customHeight="1" x14ac:dyDescent="0.2">
      <c r="K133" s="227"/>
    </row>
    <row r="134" spans="11:11" s="53" customFormat="1" ht="15.95" customHeight="1" x14ac:dyDescent="0.2">
      <c r="K134" s="227"/>
    </row>
    <row r="135" spans="11:11" s="53" customFormat="1" ht="15.95" customHeight="1" x14ac:dyDescent="0.2">
      <c r="K135" s="227"/>
    </row>
    <row r="136" spans="11:11" s="53" customFormat="1" ht="15.95" customHeight="1" x14ac:dyDescent="0.2">
      <c r="K136" s="227"/>
    </row>
    <row r="137" spans="11:11" s="53" customFormat="1" ht="15.95" customHeight="1" x14ac:dyDescent="0.2">
      <c r="K137" s="227"/>
    </row>
    <row r="138" spans="11:11" s="53" customFormat="1" ht="15.95" customHeight="1" x14ac:dyDescent="0.2">
      <c r="K138" s="227"/>
    </row>
    <row r="139" spans="11:11" s="53" customFormat="1" ht="15.95" customHeight="1" x14ac:dyDescent="0.2">
      <c r="K139" s="227"/>
    </row>
    <row r="140" spans="11:11" s="53" customFormat="1" ht="15.95" customHeight="1" x14ac:dyDescent="0.2">
      <c r="K140" s="227"/>
    </row>
    <row r="141" spans="11:11" s="53" customFormat="1" ht="15.95" customHeight="1" x14ac:dyDescent="0.2">
      <c r="K141" s="227"/>
    </row>
    <row r="142" spans="11:11" s="53" customFormat="1" ht="15.95" customHeight="1" x14ac:dyDescent="0.2">
      <c r="K142" s="227"/>
    </row>
    <row r="143" spans="11:11" s="53" customFormat="1" ht="15.95" customHeight="1" x14ac:dyDescent="0.2">
      <c r="K143" s="227"/>
    </row>
    <row r="144" spans="11:11" s="53" customFormat="1" ht="15.95" customHeight="1" x14ac:dyDescent="0.2">
      <c r="K144" s="227"/>
    </row>
    <row r="145" spans="11:11" s="53" customFormat="1" ht="15.95" customHeight="1" x14ac:dyDescent="0.2">
      <c r="K145" s="227"/>
    </row>
    <row r="146" spans="11:11" s="53" customFormat="1" ht="15.95" customHeight="1" x14ac:dyDescent="0.2">
      <c r="K146" s="227"/>
    </row>
    <row r="147" spans="11:11" s="53" customFormat="1" ht="15.95" customHeight="1" x14ac:dyDescent="0.2">
      <c r="K147" s="227"/>
    </row>
    <row r="148" spans="11:11" s="53" customFormat="1" ht="15.95" customHeight="1" x14ac:dyDescent="0.2">
      <c r="K148" s="227"/>
    </row>
    <row r="149" spans="11:11" s="53" customFormat="1" ht="15.95" customHeight="1" x14ac:dyDescent="0.2">
      <c r="K149" s="227"/>
    </row>
    <row r="150" spans="11:11" s="53" customFormat="1" ht="15.95" customHeight="1" x14ac:dyDescent="0.2">
      <c r="K150" s="227"/>
    </row>
    <row r="151" spans="11:11" s="53" customFormat="1" ht="15.95" customHeight="1" x14ac:dyDescent="0.2">
      <c r="K151" s="227"/>
    </row>
    <row r="152" spans="11:11" s="53" customFormat="1" ht="15.95" customHeight="1" x14ac:dyDescent="0.2">
      <c r="K152" s="227"/>
    </row>
    <row r="153" spans="11:11" s="53" customFormat="1" ht="15.95" customHeight="1" x14ac:dyDescent="0.2">
      <c r="K153" s="227"/>
    </row>
    <row r="154" spans="11:11" s="53" customFormat="1" ht="15.95" customHeight="1" x14ac:dyDescent="0.2">
      <c r="K154" s="227"/>
    </row>
    <row r="155" spans="11:11" s="53" customFormat="1" ht="15.95" customHeight="1" x14ac:dyDescent="0.2">
      <c r="K155" s="227"/>
    </row>
    <row r="156" spans="11:11" s="53" customFormat="1" ht="15.95" customHeight="1" x14ac:dyDescent="0.2">
      <c r="K156" s="227"/>
    </row>
    <row r="157" spans="11:11" s="53" customFormat="1" ht="15.95" customHeight="1" x14ac:dyDescent="0.2">
      <c r="K157" s="227"/>
    </row>
    <row r="158" spans="11:11" s="53" customFormat="1" ht="15.95" customHeight="1" x14ac:dyDescent="0.2">
      <c r="K158" s="227"/>
    </row>
    <row r="159" spans="11:11" s="53" customFormat="1" ht="15.95" customHeight="1" x14ac:dyDescent="0.2">
      <c r="K159" s="227"/>
    </row>
    <row r="160" spans="11:11" s="53" customFormat="1" ht="15.95" customHeight="1" x14ac:dyDescent="0.2">
      <c r="K160" s="227"/>
    </row>
    <row r="161" spans="11:11" s="53" customFormat="1" ht="15.95" customHeight="1" x14ac:dyDescent="0.2">
      <c r="K161" s="227"/>
    </row>
    <row r="162" spans="11:11" s="53" customFormat="1" ht="15.95" customHeight="1" x14ac:dyDescent="0.2">
      <c r="K162" s="227"/>
    </row>
    <row r="163" spans="11:11" s="53" customFormat="1" ht="15.95" customHeight="1" x14ac:dyDescent="0.2">
      <c r="K163" s="227"/>
    </row>
    <row r="164" spans="11:11" s="53" customFormat="1" ht="15.95" customHeight="1" x14ac:dyDescent="0.2">
      <c r="K164" s="227"/>
    </row>
    <row r="165" spans="11:11" s="53" customFormat="1" ht="15.95" customHeight="1" x14ac:dyDescent="0.2">
      <c r="K165" s="227"/>
    </row>
    <row r="166" spans="11:11" s="53" customFormat="1" ht="15.95" customHeight="1" x14ac:dyDescent="0.2">
      <c r="K166" s="227"/>
    </row>
    <row r="167" spans="11:11" s="53" customFormat="1" ht="15.95" customHeight="1" x14ac:dyDescent="0.2">
      <c r="K167" s="227"/>
    </row>
    <row r="168" spans="11:11" s="53" customFormat="1" ht="15.95" customHeight="1" x14ac:dyDescent="0.2">
      <c r="K168" s="227"/>
    </row>
    <row r="169" spans="11:11" s="53" customFormat="1" ht="15.95" customHeight="1" x14ac:dyDescent="0.2">
      <c r="K169" s="227"/>
    </row>
    <row r="170" spans="11:11" s="53" customFormat="1" ht="15.95" customHeight="1" x14ac:dyDescent="0.2">
      <c r="K170" s="227"/>
    </row>
    <row r="171" spans="11:11" s="53" customFormat="1" ht="15.95" customHeight="1" x14ac:dyDescent="0.2">
      <c r="K171" s="227"/>
    </row>
    <row r="172" spans="11:11" s="53" customFormat="1" ht="15.95" customHeight="1" x14ac:dyDescent="0.2">
      <c r="K172" s="227"/>
    </row>
    <row r="173" spans="11:11" s="53" customFormat="1" ht="15.95" customHeight="1" x14ac:dyDescent="0.2">
      <c r="K173" s="227"/>
    </row>
    <row r="174" spans="11:11" s="53" customFormat="1" ht="15.95" customHeight="1" x14ac:dyDescent="0.2">
      <c r="K174" s="227"/>
    </row>
    <row r="175" spans="11:11" s="53" customFormat="1" ht="15.95" customHeight="1" x14ac:dyDescent="0.2">
      <c r="K175" s="227"/>
    </row>
    <row r="176" spans="11:11" s="53" customFormat="1" ht="15.95" customHeight="1" x14ac:dyDescent="0.2">
      <c r="K176" s="227"/>
    </row>
    <row r="177" spans="11:11" s="53" customFormat="1" ht="15.95" customHeight="1" x14ac:dyDescent="0.2">
      <c r="K177" s="227"/>
    </row>
    <row r="178" spans="11:11" s="53" customFormat="1" ht="15.95" customHeight="1" x14ac:dyDescent="0.2">
      <c r="K178" s="227"/>
    </row>
    <row r="179" spans="11:11" s="53" customFormat="1" ht="15.95" customHeight="1" x14ac:dyDescent="0.2">
      <c r="K179" s="227"/>
    </row>
    <row r="180" spans="11:11" s="53" customFormat="1" ht="15.95" customHeight="1" x14ac:dyDescent="0.2">
      <c r="K180" s="227"/>
    </row>
    <row r="181" spans="11:11" s="53" customFormat="1" ht="15.95" customHeight="1" x14ac:dyDescent="0.2">
      <c r="K181" s="227"/>
    </row>
    <row r="182" spans="11:11" s="53" customFormat="1" ht="15.95" customHeight="1" x14ac:dyDescent="0.2">
      <c r="K182" s="227"/>
    </row>
    <row r="183" spans="11:11" s="53" customFormat="1" ht="15.95" customHeight="1" x14ac:dyDescent="0.2">
      <c r="K183" s="227"/>
    </row>
    <row r="184" spans="11:11" s="53" customFormat="1" ht="15.95" customHeight="1" x14ac:dyDescent="0.2">
      <c r="K184" s="227"/>
    </row>
    <row r="185" spans="11:11" s="53" customFormat="1" ht="15.95" customHeight="1" x14ac:dyDescent="0.2">
      <c r="K185" s="227"/>
    </row>
    <row r="186" spans="11:11" s="53" customFormat="1" ht="15.95" customHeight="1" x14ac:dyDescent="0.2">
      <c r="K186" s="227"/>
    </row>
    <row r="187" spans="11:11" s="53" customFormat="1" ht="15.95" customHeight="1" x14ac:dyDescent="0.2">
      <c r="K187" s="227"/>
    </row>
    <row r="188" spans="11:11" s="53" customFormat="1" ht="15.95" customHeight="1" x14ac:dyDescent="0.2">
      <c r="K188" s="227"/>
    </row>
    <row r="189" spans="11:11" s="53" customFormat="1" ht="15.95" customHeight="1" x14ac:dyDescent="0.2">
      <c r="K189" s="227"/>
    </row>
    <row r="190" spans="11:11" s="53" customFormat="1" ht="15.95" customHeight="1" x14ac:dyDescent="0.2">
      <c r="K190" s="227"/>
    </row>
    <row r="191" spans="11:11" s="53" customFormat="1" ht="15.95" customHeight="1" x14ac:dyDescent="0.2">
      <c r="K191" s="227"/>
    </row>
    <row r="192" spans="11:11" s="53" customFormat="1" ht="15.95" customHeight="1" x14ac:dyDescent="0.2">
      <c r="K192" s="227"/>
    </row>
    <row r="193" spans="11:11" s="53" customFormat="1" ht="15.95" customHeight="1" x14ac:dyDescent="0.2">
      <c r="K193" s="227"/>
    </row>
    <row r="194" spans="11:11" s="53" customFormat="1" ht="15.95" customHeight="1" x14ac:dyDescent="0.2">
      <c r="K194" s="227"/>
    </row>
    <row r="195" spans="11:11" s="53" customFormat="1" ht="15.95" customHeight="1" x14ac:dyDescent="0.2">
      <c r="K195" s="227"/>
    </row>
    <row r="196" spans="11:11" s="53" customFormat="1" ht="15.95" customHeight="1" x14ac:dyDescent="0.2">
      <c r="K196" s="227"/>
    </row>
    <row r="197" spans="11:11" s="53" customFormat="1" ht="15.95" customHeight="1" x14ac:dyDescent="0.2">
      <c r="K197" s="227"/>
    </row>
    <row r="198" spans="11:11" s="53" customFormat="1" ht="15.95" customHeight="1" x14ac:dyDescent="0.2">
      <c r="K198" s="227"/>
    </row>
    <row r="199" spans="11:11" s="53" customFormat="1" ht="15.95" customHeight="1" x14ac:dyDescent="0.2">
      <c r="K199" s="227"/>
    </row>
    <row r="200" spans="11:11" s="53" customFormat="1" ht="15.95" customHeight="1" x14ac:dyDescent="0.2">
      <c r="K200" s="227"/>
    </row>
    <row r="863" spans="6:6" ht="15.95" customHeight="1" x14ac:dyDescent="0.2">
      <c r="F863" s="228"/>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631EC-1841-4CB6-8485-61093F3BFD45}">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40</v>
      </c>
    </row>
    <row r="2" spans="1:15" customFormat="1" ht="11.25" customHeight="1" x14ac:dyDescent="0.2">
      <c r="A2" s="35"/>
      <c r="B2" s="36"/>
      <c r="C2" s="36"/>
      <c r="D2" s="36"/>
      <c r="E2" s="36"/>
      <c r="F2" s="36"/>
      <c r="G2" s="36"/>
      <c r="H2" s="36"/>
      <c r="I2" s="36"/>
      <c r="J2" s="36"/>
    </row>
    <row r="3" spans="1:15" s="39" customFormat="1" ht="20.100000000000001" customHeight="1" x14ac:dyDescent="0.2">
      <c r="A3" s="38" t="s">
        <v>208</v>
      </c>
      <c r="B3" s="38"/>
      <c r="C3" s="38"/>
      <c r="D3" s="38"/>
      <c r="E3" s="38"/>
      <c r="F3" s="38"/>
      <c r="G3" s="38"/>
      <c r="H3" s="38"/>
      <c r="I3" s="38"/>
      <c r="J3" s="38"/>
    </row>
    <row r="4" spans="1:15" s="39" customFormat="1" ht="12" customHeight="1" x14ac:dyDescent="0.2">
      <c r="A4" s="40" t="s">
        <v>86</v>
      </c>
      <c r="B4" s="40"/>
      <c r="C4" s="40"/>
      <c r="D4" s="40"/>
      <c r="E4" s="40"/>
      <c r="F4" s="40"/>
      <c r="G4" s="40"/>
      <c r="H4" s="40"/>
      <c r="I4" s="40"/>
      <c r="J4" s="40"/>
    </row>
    <row r="5" spans="1:15" s="39" customFormat="1" ht="12" customHeight="1" x14ac:dyDescent="0.2">
      <c r="A5" s="41" t="s">
        <v>42</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209</v>
      </c>
      <c r="B7" s="52"/>
      <c r="C7" s="47" t="s">
        <v>88</v>
      </c>
      <c r="D7" s="48" t="s">
        <v>175</v>
      </c>
      <c r="E7" s="49"/>
      <c r="F7" s="49"/>
      <c r="G7" s="49"/>
      <c r="H7" s="50"/>
      <c r="I7" s="51" t="s">
        <v>176</v>
      </c>
      <c r="J7" s="52"/>
      <c r="K7" s="53"/>
      <c r="L7" s="53"/>
      <c r="M7" s="53"/>
      <c r="N7" s="53"/>
      <c r="O7" s="53"/>
    </row>
    <row r="8" spans="1:15" ht="21.75" customHeight="1" x14ac:dyDescent="0.2">
      <c r="A8" s="229"/>
      <c r="B8" s="230"/>
      <c r="C8" s="56"/>
      <c r="D8" s="57" t="s">
        <v>91</v>
      </c>
      <c r="E8" s="57" t="s">
        <v>92</v>
      </c>
      <c r="F8" s="57" t="s">
        <v>93</v>
      </c>
      <c r="G8" s="57" t="s">
        <v>94</v>
      </c>
      <c r="H8" s="57" t="s">
        <v>95</v>
      </c>
      <c r="I8" s="58"/>
      <c r="J8" s="59"/>
    </row>
    <row r="9" spans="1:15" ht="12" customHeight="1" x14ac:dyDescent="0.2">
      <c r="A9" s="229"/>
      <c r="B9" s="230"/>
      <c r="C9" s="56"/>
      <c r="D9" s="60"/>
      <c r="E9" s="60"/>
      <c r="F9" s="60"/>
      <c r="G9" s="60"/>
      <c r="H9" s="60"/>
      <c r="I9" s="61" t="s">
        <v>96</v>
      </c>
      <c r="J9" s="62" t="s">
        <v>97</v>
      </c>
    </row>
    <row r="10" spans="1:15" ht="12" customHeight="1" x14ac:dyDescent="0.2">
      <c r="A10" s="231"/>
      <c r="B10" s="232"/>
      <c r="C10" s="65"/>
      <c r="D10" s="66">
        <v>1</v>
      </c>
      <c r="E10" s="66">
        <v>2</v>
      </c>
      <c r="F10" s="66">
        <v>3</v>
      </c>
      <c r="G10" s="66">
        <v>4</v>
      </c>
      <c r="H10" s="66">
        <v>5</v>
      </c>
      <c r="I10" s="66">
        <v>6</v>
      </c>
      <c r="J10" s="66">
        <v>7</v>
      </c>
      <c r="K10" s="67"/>
    </row>
    <row r="11" spans="1:15" s="77" customFormat="1" ht="24.95" customHeight="1" x14ac:dyDescent="0.2">
      <c r="A11" s="233" t="s">
        <v>98</v>
      </c>
      <c r="B11" s="234"/>
      <c r="C11" s="78">
        <v>100</v>
      </c>
      <c r="D11" s="80">
        <v>128398</v>
      </c>
      <c r="E11" s="79">
        <v>128617</v>
      </c>
      <c r="F11" s="79">
        <v>128866</v>
      </c>
      <c r="G11" s="79">
        <v>128470</v>
      </c>
      <c r="H11" s="105">
        <v>127755</v>
      </c>
      <c r="I11" s="80">
        <v>643</v>
      </c>
      <c r="J11" s="81">
        <v>0.50330711126766081</v>
      </c>
    </row>
    <row r="12" spans="1:15" ht="24.95" customHeight="1" x14ac:dyDescent="0.2">
      <c r="A12" s="158" t="s">
        <v>126</v>
      </c>
      <c r="B12" s="159" t="s">
        <v>127</v>
      </c>
      <c r="C12" s="78">
        <v>0.10981479462296921</v>
      </c>
      <c r="D12" s="80">
        <v>141</v>
      </c>
      <c r="E12" s="79">
        <v>87</v>
      </c>
      <c r="F12" s="79">
        <v>63</v>
      </c>
      <c r="G12" s="79">
        <v>102</v>
      </c>
      <c r="H12" s="105">
        <v>123</v>
      </c>
      <c r="I12" s="80">
        <v>18</v>
      </c>
      <c r="J12" s="81">
        <v>14.634146341463415</v>
      </c>
    </row>
    <row r="13" spans="1:15" ht="24.95" customHeight="1" x14ac:dyDescent="0.2">
      <c r="A13" s="158" t="s">
        <v>128</v>
      </c>
      <c r="B13" s="164" t="s">
        <v>210</v>
      </c>
      <c r="C13" s="78">
        <v>1.401890995186841</v>
      </c>
      <c r="D13" s="80">
        <v>1800</v>
      </c>
      <c r="E13" s="79">
        <v>1804</v>
      </c>
      <c r="F13" s="79">
        <v>1799</v>
      </c>
      <c r="G13" s="79">
        <v>1774</v>
      </c>
      <c r="H13" s="105">
        <v>1742</v>
      </c>
      <c r="I13" s="80">
        <v>58</v>
      </c>
      <c r="J13" s="81">
        <v>3.3295063145809416</v>
      </c>
    </row>
    <row r="14" spans="1:15" s="180" customFormat="1" ht="24" customHeight="1" x14ac:dyDescent="0.2">
      <c r="A14" s="158" t="s">
        <v>211</v>
      </c>
      <c r="B14" s="164" t="s">
        <v>131</v>
      </c>
      <c r="C14" s="78">
        <v>7.3225439648592658</v>
      </c>
      <c r="D14" s="80">
        <v>9402</v>
      </c>
      <c r="E14" s="79">
        <v>9530</v>
      </c>
      <c r="F14" s="79">
        <v>9746</v>
      </c>
      <c r="G14" s="79">
        <v>9752</v>
      </c>
      <c r="H14" s="105">
        <v>9650</v>
      </c>
      <c r="I14" s="80">
        <v>-248</v>
      </c>
      <c r="J14" s="81">
        <v>-2.5699481865284972</v>
      </c>
      <c r="K14" s="53"/>
      <c r="L14" s="53"/>
      <c r="M14" s="53"/>
      <c r="N14" s="53"/>
      <c r="O14" s="53"/>
    </row>
    <row r="15" spans="1:15" ht="24.75" customHeight="1" x14ac:dyDescent="0.2">
      <c r="A15" s="158" t="s">
        <v>212</v>
      </c>
      <c r="B15" s="164" t="s">
        <v>213</v>
      </c>
      <c r="C15" s="78">
        <v>1.2406735307403542</v>
      </c>
      <c r="D15" s="80">
        <v>1593</v>
      </c>
      <c r="E15" s="79">
        <v>1617</v>
      </c>
      <c r="F15" s="79">
        <v>1738</v>
      </c>
      <c r="G15" s="79">
        <v>1721</v>
      </c>
      <c r="H15" s="105">
        <v>1679</v>
      </c>
      <c r="I15" s="80">
        <v>-86</v>
      </c>
      <c r="J15" s="81">
        <v>-5.1220964860035734</v>
      </c>
    </row>
    <row r="16" spans="1:15" s="180" customFormat="1" ht="24.95" customHeight="1" x14ac:dyDescent="0.2">
      <c r="A16" s="158" t="s">
        <v>214</v>
      </c>
      <c r="B16" s="164" t="s">
        <v>135</v>
      </c>
      <c r="C16" s="78">
        <v>2.2593809872427921</v>
      </c>
      <c r="D16" s="80">
        <v>2901</v>
      </c>
      <c r="E16" s="79">
        <v>2897</v>
      </c>
      <c r="F16" s="79">
        <v>2953</v>
      </c>
      <c r="G16" s="79">
        <v>2983</v>
      </c>
      <c r="H16" s="105">
        <v>2988</v>
      </c>
      <c r="I16" s="80">
        <v>-87</v>
      </c>
      <c r="J16" s="81">
        <v>-2.9116465863453813</v>
      </c>
      <c r="K16" s="53"/>
      <c r="L16" s="53"/>
      <c r="M16" s="53"/>
      <c r="N16" s="53"/>
      <c r="O16" s="53"/>
    </row>
    <row r="17" spans="1:15" ht="24.95" customHeight="1" x14ac:dyDescent="0.2">
      <c r="A17" s="158" t="s">
        <v>215</v>
      </c>
      <c r="B17" s="164" t="s">
        <v>216</v>
      </c>
      <c r="C17" s="78">
        <v>3.8224894468761197</v>
      </c>
      <c r="D17" s="80">
        <v>4908</v>
      </c>
      <c r="E17" s="79">
        <v>5016</v>
      </c>
      <c r="F17" s="79">
        <v>5055</v>
      </c>
      <c r="G17" s="79">
        <v>5048</v>
      </c>
      <c r="H17" s="105">
        <v>4983</v>
      </c>
      <c r="I17" s="80">
        <v>-75</v>
      </c>
      <c r="J17" s="81">
        <v>-1.5051173991571343</v>
      </c>
    </row>
    <row r="18" spans="1:15" s="180" customFormat="1" ht="24.95" customHeight="1" x14ac:dyDescent="0.2">
      <c r="A18" s="167" t="s">
        <v>138</v>
      </c>
      <c r="B18" s="168" t="s">
        <v>139</v>
      </c>
      <c r="C18" s="78">
        <v>2.6044019377248868</v>
      </c>
      <c r="D18" s="80">
        <v>3344</v>
      </c>
      <c r="E18" s="79">
        <v>3355</v>
      </c>
      <c r="F18" s="79">
        <v>3390</v>
      </c>
      <c r="G18" s="79">
        <v>3466</v>
      </c>
      <c r="H18" s="105">
        <v>3518</v>
      </c>
      <c r="I18" s="80">
        <v>-174</v>
      </c>
      <c r="J18" s="81">
        <v>-4.9459920409323477</v>
      </c>
      <c r="K18" s="53"/>
      <c r="L18" s="53"/>
      <c r="M18" s="53"/>
      <c r="N18" s="53"/>
      <c r="O18" s="53"/>
    </row>
    <row r="19" spans="1:15" ht="24.95" customHeight="1" x14ac:dyDescent="0.2">
      <c r="A19" s="158" t="s">
        <v>140</v>
      </c>
      <c r="B19" s="164" t="s">
        <v>141</v>
      </c>
      <c r="C19" s="78">
        <v>8.9401704076387478</v>
      </c>
      <c r="D19" s="80">
        <v>11479</v>
      </c>
      <c r="E19" s="79">
        <v>11549</v>
      </c>
      <c r="F19" s="79">
        <v>11781</v>
      </c>
      <c r="G19" s="79">
        <v>11844</v>
      </c>
      <c r="H19" s="105">
        <v>11713</v>
      </c>
      <c r="I19" s="80">
        <v>-234</v>
      </c>
      <c r="J19" s="81">
        <v>-1.9977802441731409</v>
      </c>
    </row>
    <row r="20" spans="1:15" s="180" customFormat="1" ht="24.95" customHeight="1" x14ac:dyDescent="0.2">
      <c r="A20" s="158" t="s">
        <v>142</v>
      </c>
      <c r="B20" s="164" t="s">
        <v>143</v>
      </c>
      <c r="C20" s="78">
        <v>5.7532048785806635</v>
      </c>
      <c r="D20" s="80">
        <v>7387</v>
      </c>
      <c r="E20" s="79">
        <v>7638</v>
      </c>
      <c r="F20" s="79">
        <v>7289</v>
      </c>
      <c r="G20" s="79">
        <v>7278</v>
      </c>
      <c r="H20" s="105">
        <v>7196</v>
      </c>
      <c r="I20" s="80">
        <v>191</v>
      </c>
      <c r="J20" s="81">
        <v>2.6542523624235685</v>
      </c>
      <c r="K20" s="53"/>
      <c r="L20" s="53"/>
      <c r="M20" s="53"/>
      <c r="N20" s="53"/>
      <c r="O20" s="53"/>
    </row>
    <row r="21" spans="1:15" ht="24.95" customHeight="1" x14ac:dyDescent="0.2">
      <c r="A21" s="167" t="s">
        <v>144</v>
      </c>
      <c r="B21" s="168" t="s">
        <v>145</v>
      </c>
      <c r="C21" s="78">
        <v>3.1565912241623701</v>
      </c>
      <c r="D21" s="80">
        <v>4053</v>
      </c>
      <c r="E21" s="79">
        <v>3943</v>
      </c>
      <c r="F21" s="79">
        <v>3895</v>
      </c>
      <c r="G21" s="79">
        <v>3992</v>
      </c>
      <c r="H21" s="105">
        <v>3990</v>
      </c>
      <c r="I21" s="80">
        <v>63</v>
      </c>
      <c r="J21" s="81">
        <v>1.5789473684210527</v>
      </c>
    </row>
    <row r="22" spans="1:15" ht="24.95" customHeight="1" x14ac:dyDescent="0.2">
      <c r="A22" s="167" t="s">
        <v>146</v>
      </c>
      <c r="B22" s="164" t="s">
        <v>147</v>
      </c>
      <c r="C22" s="78">
        <v>9.4331687409461207</v>
      </c>
      <c r="D22" s="80">
        <v>12112</v>
      </c>
      <c r="E22" s="79">
        <v>12151</v>
      </c>
      <c r="F22" s="79">
        <v>12057</v>
      </c>
      <c r="G22" s="79">
        <v>12190</v>
      </c>
      <c r="H22" s="105">
        <v>12429</v>
      </c>
      <c r="I22" s="80">
        <v>-317</v>
      </c>
      <c r="J22" s="81">
        <v>-2.5504867648242016</v>
      </c>
    </row>
    <row r="23" spans="1:15" ht="24.95" customHeight="1" x14ac:dyDescent="0.2">
      <c r="A23" s="158" t="s">
        <v>148</v>
      </c>
      <c r="B23" s="164" t="s">
        <v>149</v>
      </c>
      <c r="C23" s="78">
        <v>4.5063007211950339</v>
      </c>
      <c r="D23" s="80">
        <v>5786</v>
      </c>
      <c r="E23" s="79">
        <v>5824</v>
      </c>
      <c r="F23" s="79">
        <v>5816</v>
      </c>
      <c r="G23" s="79">
        <v>5578</v>
      </c>
      <c r="H23" s="105">
        <v>6176</v>
      </c>
      <c r="I23" s="80">
        <v>-390</v>
      </c>
      <c r="J23" s="81">
        <v>-6.3147668393782386</v>
      </c>
    </row>
    <row r="24" spans="1:15" ht="24.95" customHeight="1" x14ac:dyDescent="0.2">
      <c r="A24" s="158" t="s">
        <v>150</v>
      </c>
      <c r="B24" s="164" t="s">
        <v>217</v>
      </c>
      <c r="C24" s="78">
        <v>10.432405489182074</v>
      </c>
      <c r="D24" s="80">
        <v>13395</v>
      </c>
      <c r="E24" s="79">
        <v>13416</v>
      </c>
      <c r="F24" s="79">
        <v>13072</v>
      </c>
      <c r="G24" s="79">
        <v>13143</v>
      </c>
      <c r="H24" s="105">
        <v>13171</v>
      </c>
      <c r="I24" s="80">
        <v>224</v>
      </c>
      <c r="J24" s="81">
        <v>1.7007060967276593</v>
      </c>
    </row>
    <row r="25" spans="1:15" ht="24.95" customHeight="1" x14ac:dyDescent="0.2">
      <c r="A25" s="158" t="s">
        <v>152</v>
      </c>
      <c r="B25" s="171" t="s">
        <v>218</v>
      </c>
      <c r="C25" s="78">
        <v>5.4658172245673606</v>
      </c>
      <c r="D25" s="80">
        <v>7018</v>
      </c>
      <c r="E25" s="79">
        <v>7070</v>
      </c>
      <c r="F25" s="79">
        <v>7779</v>
      </c>
      <c r="G25" s="79">
        <v>7762</v>
      </c>
      <c r="H25" s="105">
        <v>7159</v>
      </c>
      <c r="I25" s="80">
        <v>-141</v>
      </c>
      <c r="J25" s="81">
        <v>-1.9695488196675512</v>
      </c>
    </row>
    <row r="26" spans="1:15" ht="24.95" customHeight="1" x14ac:dyDescent="0.2">
      <c r="A26" s="158" t="s">
        <v>219</v>
      </c>
      <c r="B26" s="171" t="s">
        <v>155</v>
      </c>
      <c r="C26" s="78">
        <v>2.9977102447078616</v>
      </c>
      <c r="D26" s="80">
        <v>3849</v>
      </c>
      <c r="E26" s="79">
        <v>3929</v>
      </c>
      <c r="F26" s="79">
        <v>4238</v>
      </c>
      <c r="G26" s="79">
        <v>4143</v>
      </c>
      <c r="H26" s="105">
        <v>4034</v>
      </c>
      <c r="I26" s="80">
        <v>-185</v>
      </c>
      <c r="J26" s="81">
        <v>-4.5860188398611799</v>
      </c>
    </row>
    <row r="27" spans="1:15" ht="24.95" customHeight="1" x14ac:dyDescent="0.2">
      <c r="A27" s="167">
        <v>782.78300000000002</v>
      </c>
      <c r="B27" s="170" t="s">
        <v>156</v>
      </c>
      <c r="C27" s="78">
        <v>2.4681069798594995</v>
      </c>
      <c r="D27" s="80">
        <v>3169</v>
      </c>
      <c r="E27" s="79">
        <v>3141</v>
      </c>
      <c r="F27" s="79">
        <v>3541</v>
      </c>
      <c r="G27" s="79">
        <v>3619</v>
      </c>
      <c r="H27" s="105">
        <v>3125</v>
      </c>
      <c r="I27" s="80">
        <v>44</v>
      </c>
      <c r="J27" s="81">
        <v>1.4079999999999999</v>
      </c>
    </row>
    <row r="28" spans="1:15" ht="24.95" customHeight="1" x14ac:dyDescent="0.2">
      <c r="A28" s="158" t="s">
        <v>157</v>
      </c>
      <c r="B28" s="164" t="s">
        <v>220</v>
      </c>
      <c r="C28" s="78">
        <v>8.0616520506549953</v>
      </c>
      <c r="D28" s="80">
        <v>10351</v>
      </c>
      <c r="E28" s="79">
        <v>10268</v>
      </c>
      <c r="F28" s="79">
        <v>10316</v>
      </c>
      <c r="G28" s="79">
        <v>10265</v>
      </c>
      <c r="H28" s="105">
        <v>10006</v>
      </c>
      <c r="I28" s="80">
        <v>345</v>
      </c>
      <c r="J28" s="81">
        <v>3.447931241255247</v>
      </c>
    </row>
    <row r="29" spans="1:15" ht="24.95" customHeight="1" x14ac:dyDescent="0.2">
      <c r="A29" s="158" t="s">
        <v>159</v>
      </c>
      <c r="B29" s="164" t="s">
        <v>160</v>
      </c>
      <c r="C29" s="78">
        <v>7.4019844545865201</v>
      </c>
      <c r="D29" s="80">
        <v>9504</v>
      </c>
      <c r="E29" s="79">
        <v>9406</v>
      </c>
      <c r="F29" s="79">
        <v>9171</v>
      </c>
      <c r="G29" s="79">
        <v>8943</v>
      </c>
      <c r="H29" s="105">
        <v>8860</v>
      </c>
      <c r="I29" s="80">
        <v>644</v>
      </c>
      <c r="J29" s="81">
        <v>7.2686230248307</v>
      </c>
    </row>
    <row r="30" spans="1:15" ht="24.95" customHeight="1" x14ac:dyDescent="0.2">
      <c r="A30" s="158">
        <v>86</v>
      </c>
      <c r="B30" s="164" t="s">
        <v>161</v>
      </c>
      <c r="C30" s="78">
        <v>12.17853860652035</v>
      </c>
      <c r="D30" s="80">
        <v>15637</v>
      </c>
      <c r="E30" s="79">
        <v>15652</v>
      </c>
      <c r="F30" s="79">
        <v>15760</v>
      </c>
      <c r="G30" s="79">
        <v>15555</v>
      </c>
      <c r="H30" s="105">
        <v>15343</v>
      </c>
      <c r="I30" s="80">
        <v>294</v>
      </c>
      <c r="J30" s="81">
        <v>1.9161832757609334</v>
      </c>
    </row>
    <row r="31" spans="1:15" ht="24.95" customHeight="1" x14ac:dyDescent="0.2">
      <c r="A31" s="158">
        <v>87.88</v>
      </c>
      <c r="B31" s="171" t="s">
        <v>162</v>
      </c>
      <c r="C31" s="78">
        <v>5.9074128880512156</v>
      </c>
      <c r="D31" s="80">
        <v>7585</v>
      </c>
      <c r="E31" s="79">
        <v>7590</v>
      </c>
      <c r="F31" s="79">
        <v>7604</v>
      </c>
      <c r="G31" s="79">
        <v>7555</v>
      </c>
      <c r="H31" s="105">
        <v>7505</v>
      </c>
      <c r="I31" s="80">
        <v>80</v>
      </c>
      <c r="J31" s="81">
        <v>1.0659560293137909</v>
      </c>
    </row>
    <row r="32" spans="1:15" ht="24.95" customHeight="1" x14ac:dyDescent="0.2">
      <c r="A32" s="158" t="s">
        <v>163</v>
      </c>
      <c r="B32" s="164" t="s">
        <v>164</v>
      </c>
      <c r="C32" s="78">
        <v>7.3241016215205841</v>
      </c>
      <c r="D32" s="80">
        <v>9404</v>
      </c>
      <c r="E32" s="79">
        <v>9334</v>
      </c>
      <c r="F32" s="79">
        <v>9328</v>
      </c>
      <c r="G32" s="79">
        <v>9271</v>
      </c>
      <c r="H32" s="105">
        <v>9174</v>
      </c>
      <c r="I32" s="80">
        <v>230</v>
      </c>
      <c r="J32" s="81">
        <v>2.5070852408981907</v>
      </c>
    </row>
    <row r="33" spans="1:10" ht="24.95" customHeight="1" x14ac:dyDescent="0.2">
      <c r="A33" s="158"/>
      <c r="B33" s="235" t="s">
        <v>165</v>
      </c>
      <c r="C33" s="78">
        <v>0</v>
      </c>
      <c r="D33" s="80">
        <v>0</v>
      </c>
      <c r="E33" s="79">
        <v>0</v>
      </c>
      <c r="F33" s="79">
        <v>0</v>
      </c>
      <c r="G33" s="79">
        <v>0</v>
      </c>
      <c r="H33" s="105">
        <v>0</v>
      </c>
      <c r="I33" s="80">
        <v>0</v>
      </c>
      <c r="J33" s="81">
        <v>0</v>
      </c>
    </row>
    <row r="34" spans="1:10" ht="24.95" customHeight="1" x14ac:dyDescent="0.2">
      <c r="A34" s="172" t="s">
        <v>166</v>
      </c>
      <c r="B34" s="173"/>
      <c r="C34" s="236"/>
      <c r="D34" s="80"/>
      <c r="E34" s="79"/>
      <c r="F34" s="79"/>
      <c r="G34" s="79"/>
      <c r="H34" s="105"/>
      <c r="I34" s="102"/>
      <c r="J34" s="103"/>
    </row>
    <row r="35" spans="1:10" s="157" customFormat="1" ht="24.95" customHeight="1" x14ac:dyDescent="0.2">
      <c r="A35" s="237" t="s">
        <v>126</v>
      </c>
      <c r="B35" s="238" t="s">
        <v>127</v>
      </c>
      <c r="C35" s="78">
        <v>0.10981479462296921</v>
      </c>
      <c r="D35" s="80">
        <v>141</v>
      </c>
      <c r="E35" s="79">
        <v>87</v>
      </c>
      <c r="F35" s="79">
        <v>63</v>
      </c>
      <c r="G35" s="79">
        <v>102</v>
      </c>
      <c r="H35" s="105">
        <v>123</v>
      </c>
      <c r="I35" s="80">
        <v>18</v>
      </c>
      <c r="J35" s="81">
        <v>14.634146341463415</v>
      </c>
    </row>
    <row r="36" spans="1:10" ht="24.95" customHeight="1" x14ac:dyDescent="0.2">
      <c r="A36" s="239" t="s">
        <v>167</v>
      </c>
      <c r="B36" s="240" t="s">
        <v>168</v>
      </c>
      <c r="C36" s="78">
        <v>11.328836897770993</v>
      </c>
      <c r="D36" s="80">
        <v>14546</v>
      </c>
      <c r="E36" s="79">
        <v>14689</v>
      </c>
      <c r="F36" s="79">
        <v>14935</v>
      </c>
      <c r="G36" s="79">
        <v>14992</v>
      </c>
      <c r="H36" s="105">
        <v>14910</v>
      </c>
      <c r="I36" s="80">
        <v>-364</v>
      </c>
      <c r="J36" s="81">
        <v>-2.4413145539906105</v>
      </c>
    </row>
    <row r="37" spans="1:10" ht="24.95" customHeight="1" x14ac:dyDescent="0.2">
      <c r="A37" s="241" t="s">
        <v>169</v>
      </c>
      <c r="B37" s="242" t="s">
        <v>170</v>
      </c>
      <c r="C37" s="90">
        <v>88.561348307606039</v>
      </c>
      <c r="D37" s="108">
        <v>113711</v>
      </c>
      <c r="E37" s="109">
        <v>113841</v>
      </c>
      <c r="F37" s="109">
        <v>113868</v>
      </c>
      <c r="G37" s="109">
        <v>113376</v>
      </c>
      <c r="H37" s="110">
        <v>112722</v>
      </c>
      <c r="I37" s="108">
        <v>989</v>
      </c>
      <c r="J37" s="111">
        <v>0.87737974840758681</v>
      </c>
    </row>
    <row r="38" spans="1:10" s="113" customFormat="1" ht="11.25" customHeight="1" x14ac:dyDescent="0.15">
      <c r="J38" s="114" t="s">
        <v>37</v>
      </c>
    </row>
    <row r="39" spans="1:10" s="113" customFormat="1" ht="12.75" customHeight="1" x14ac:dyDescent="0.15">
      <c r="A39" s="113" t="s">
        <v>116</v>
      </c>
    </row>
    <row r="40" spans="1:10" s="86" customFormat="1" ht="30.6" customHeight="1" x14ac:dyDescent="0.2">
      <c r="A40" s="116" t="s">
        <v>221</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A42" s="116"/>
      <c r="B42" s="116"/>
      <c r="C42" s="116"/>
      <c r="D42" s="116"/>
      <c r="E42" s="116"/>
      <c r="F42" s="116"/>
      <c r="G42" s="116"/>
      <c r="H42" s="116"/>
      <c r="I42" s="116"/>
      <c r="J42" s="116"/>
    </row>
    <row r="43" spans="1:10" ht="12.75" customHeight="1" x14ac:dyDescent="0.2">
      <c r="C43" s="53"/>
      <c r="D43" s="53"/>
      <c r="E43" s="53"/>
      <c r="F43" s="53"/>
      <c r="G43" s="53"/>
      <c r="H43" s="53"/>
      <c r="I43" s="53"/>
      <c r="J43" s="53"/>
    </row>
    <row r="44" spans="1:10" ht="15.9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85D50-17D1-40C3-82D6-731AF81F4945}">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3.7109375" style="53" customWidth="1"/>
    <col min="4" max="4" width="6.7109375" style="87" customWidth="1"/>
    <col min="5" max="10" width="9.7109375" style="120" customWidth="1"/>
    <col min="11" max="11" width="9.7109375" style="121" customWidth="1"/>
    <col min="12" max="16384" width="8.85546875" style="53"/>
  </cols>
  <sheetData>
    <row r="1" spans="1:255" customFormat="1" ht="36.75" customHeight="1" x14ac:dyDescent="0.2">
      <c r="A1" s="32"/>
      <c r="B1" s="33"/>
      <c r="C1" s="33"/>
      <c r="D1" s="33"/>
      <c r="E1" s="33"/>
      <c r="F1" s="33"/>
      <c r="G1" s="33"/>
      <c r="H1" s="33"/>
      <c r="I1" s="33"/>
      <c r="J1" s="33"/>
      <c r="K1" s="34" t="s">
        <v>40</v>
      </c>
    </row>
    <row r="2" spans="1:255" customFormat="1" ht="11.25" customHeight="1" x14ac:dyDescent="0.2">
      <c r="A2" s="35"/>
      <c r="B2" s="36"/>
      <c r="C2" s="36"/>
      <c r="D2" s="36"/>
      <c r="E2" s="36"/>
      <c r="F2" s="36"/>
      <c r="G2" s="36"/>
      <c r="H2" s="36"/>
      <c r="I2" s="36"/>
      <c r="J2" s="36"/>
      <c r="K2" s="36"/>
    </row>
    <row r="3" spans="1:255" s="39" customFormat="1" ht="20.100000000000001" customHeight="1" x14ac:dyDescent="0.2">
      <c r="A3" s="38" t="s">
        <v>222</v>
      </c>
      <c r="B3" s="38"/>
      <c r="C3" s="38"/>
      <c r="D3" s="38"/>
      <c r="E3" s="38"/>
      <c r="F3" s="38"/>
      <c r="G3" s="38"/>
      <c r="H3" s="38"/>
      <c r="I3" s="38"/>
      <c r="J3" s="38"/>
      <c r="K3" s="38"/>
    </row>
    <row r="4" spans="1:255" s="39" customFormat="1" ht="12" customHeight="1" x14ac:dyDescent="0.2">
      <c r="A4" s="40" t="s">
        <v>86</v>
      </c>
      <c r="B4" s="40"/>
      <c r="C4" s="40"/>
      <c r="D4" s="40"/>
      <c r="E4" s="40"/>
      <c r="F4" s="40"/>
      <c r="G4" s="40"/>
      <c r="H4" s="40"/>
      <c r="I4" s="40"/>
      <c r="J4" s="40"/>
      <c r="K4" s="40"/>
    </row>
    <row r="5" spans="1:255" s="39" customFormat="1" ht="12" customHeight="1" x14ac:dyDescent="0.2">
      <c r="A5" s="41" t="s">
        <v>42</v>
      </c>
      <c r="B5" s="41"/>
      <c r="C5" s="41"/>
      <c r="D5" s="41"/>
      <c r="E5" s="41"/>
      <c r="F5" s="206"/>
      <c r="G5" s="206"/>
      <c r="H5" s="206"/>
      <c r="I5" s="206"/>
      <c r="J5" s="206"/>
      <c r="K5" s="206"/>
    </row>
    <row r="6" spans="1:255" s="39" customFormat="1" ht="11.25" customHeight="1" x14ac:dyDescent="0.2">
      <c r="A6" s="186"/>
      <c r="B6" s="187"/>
      <c r="C6" s="187"/>
      <c r="D6" s="187"/>
      <c r="E6" s="187"/>
      <c r="F6" s="187"/>
      <c r="G6" s="187"/>
      <c r="H6" s="187"/>
      <c r="I6" s="187"/>
      <c r="J6" s="187"/>
    </row>
    <row r="7" spans="1:255" customFormat="1" ht="12" customHeight="1" x14ac:dyDescent="0.2">
      <c r="A7" s="51" t="s">
        <v>223</v>
      </c>
      <c r="B7" s="46"/>
      <c r="C7" s="46"/>
      <c r="D7" s="47" t="s">
        <v>88</v>
      </c>
      <c r="E7" s="48" t="s">
        <v>175</v>
      </c>
      <c r="F7" s="49"/>
      <c r="G7" s="49"/>
      <c r="H7" s="49"/>
      <c r="I7" s="50"/>
      <c r="J7" s="51" t="s">
        <v>176</v>
      </c>
      <c r="K7" s="52"/>
      <c r="L7" s="53"/>
      <c r="M7" s="53"/>
      <c r="N7" s="53"/>
    </row>
    <row r="8" spans="1:255" ht="21.75" customHeight="1" x14ac:dyDescent="0.2">
      <c r="A8" s="54"/>
      <c r="B8" s="55"/>
      <c r="C8" s="55"/>
      <c r="D8" s="56"/>
      <c r="E8" s="57" t="s">
        <v>91</v>
      </c>
      <c r="F8" s="57" t="s">
        <v>92</v>
      </c>
      <c r="G8" s="57" t="s">
        <v>93</v>
      </c>
      <c r="H8" s="57" t="s">
        <v>94</v>
      </c>
      <c r="I8" s="57" t="s">
        <v>95</v>
      </c>
      <c r="J8" s="58"/>
      <c r="K8" s="59"/>
    </row>
    <row r="9" spans="1:255" ht="12" customHeight="1" x14ac:dyDescent="0.2">
      <c r="A9" s="54"/>
      <c r="B9" s="55"/>
      <c r="C9" s="55"/>
      <c r="D9" s="56"/>
      <c r="E9" s="60"/>
      <c r="F9" s="60"/>
      <c r="G9" s="60"/>
      <c r="H9" s="60"/>
      <c r="I9" s="60"/>
      <c r="J9" s="61" t="s">
        <v>96</v>
      </c>
      <c r="K9" s="62" t="s">
        <v>97</v>
      </c>
    </row>
    <row r="10" spans="1:255" ht="12" customHeight="1" x14ac:dyDescent="0.2">
      <c r="A10" s="63"/>
      <c r="B10" s="64"/>
      <c r="C10" s="64"/>
      <c r="D10" s="65"/>
      <c r="E10" s="66">
        <v>1</v>
      </c>
      <c r="F10" s="66">
        <v>2</v>
      </c>
      <c r="G10" s="66">
        <v>3</v>
      </c>
      <c r="H10" s="66">
        <v>4</v>
      </c>
      <c r="I10" s="66">
        <v>5</v>
      </c>
      <c r="J10" s="66">
        <v>6</v>
      </c>
      <c r="K10" s="66">
        <v>7</v>
      </c>
    </row>
    <row r="11" spans="1:255" ht="18" customHeight="1" x14ac:dyDescent="0.2">
      <c r="A11" s="243" t="s">
        <v>98</v>
      </c>
      <c r="B11" s="244"/>
      <c r="C11" s="245"/>
      <c r="D11" s="246">
        <v>100</v>
      </c>
      <c r="E11" s="247">
        <v>128398</v>
      </c>
      <c r="F11" s="248">
        <v>128617</v>
      </c>
      <c r="G11" s="248">
        <v>128866</v>
      </c>
      <c r="H11" s="248">
        <v>128470</v>
      </c>
      <c r="I11" s="249">
        <v>127755</v>
      </c>
      <c r="J11" s="250">
        <v>643</v>
      </c>
      <c r="K11" s="251">
        <v>0.50330711126766081</v>
      </c>
    </row>
    <row r="12" spans="1:255" ht="18" customHeight="1" x14ac:dyDescent="0.2">
      <c r="A12" s="252" t="s">
        <v>224</v>
      </c>
      <c r="B12" s="253"/>
      <c r="C12" s="253"/>
      <c r="D12" s="254"/>
      <c r="E12" s="254"/>
      <c r="F12" s="254"/>
      <c r="G12" s="254"/>
      <c r="H12" s="254"/>
      <c r="I12" s="254"/>
      <c r="J12" s="254"/>
      <c r="K12" s="255"/>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c r="HV12" s="211"/>
      <c r="HW12" s="211"/>
      <c r="HX12" s="211"/>
      <c r="HY12" s="211"/>
      <c r="HZ12" s="211"/>
      <c r="IA12" s="211"/>
      <c r="IB12" s="211"/>
      <c r="IC12" s="211"/>
      <c r="ID12" s="211"/>
      <c r="IE12" s="211"/>
      <c r="IF12" s="211"/>
      <c r="IG12" s="211"/>
      <c r="IH12" s="211"/>
      <c r="II12" s="211"/>
      <c r="IJ12" s="211"/>
      <c r="IK12" s="211"/>
      <c r="IL12" s="211"/>
      <c r="IM12" s="211"/>
      <c r="IN12" s="211"/>
      <c r="IO12" s="211"/>
      <c r="IP12" s="211"/>
      <c r="IQ12" s="211"/>
      <c r="IR12" s="211"/>
      <c r="IS12" s="211"/>
      <c r="IT12" s="211"/>
      <c r="IU12" s="211"/>
    </row>
    <row r="13" spans="1:255" ht="14.1" customHeight="1" x14ac:dyDescent="0.2">
      <c r="A13" s="256" t="s">
        <v>225</v>
      </c>
      <c r="B13" s="257"/>
      <c r="C13" s="258"/>
      <c r="D13" s="259">
        <v>11.643483543357373</v>
      </c>
      <c r="E13" s="260">
        <v>14950</v>
      </c>
      <c r="F13" s="261">
        <v>14980</v>
      </c>
      <c r="G13" s="261">
        <v>15237</v>
      </c>
      <c r="H13" s="261">
        <v>15063</v>
      </c>
      <c r="I13" s="262">
        <v>14874</v>
      </c>
      <c r="J13" s="260">
        <v>76</v>
      </c>
      <c r="K13" s="263">
        <v>0.51095871991394382</v>
      </c>
    </row>
    <row r="14" spans="1:255" ht="14.1" customHeight="1" x14ac:dyDescent="0.2">
      <c r="A14" s="256" t="s">
        <v>226</v>
      </c>
      <c r="B14" s="257"/>
      <c r="C14" s="258"/>
      <c r="D14" s="259">
        <v>48.049813860028969</v>
      </c>
      <c r="E14" s="260">
        <v>61695</v>
      </c>
      <c r="F14" s="261">
        <v>62053</v>
      </c>
      <c r="G14" s="261">
        <v>62460</v>
      </c>
      <c r="H14" s="261">
        <v>62366</v>
      </c>
      <c r="I14" s="262">
        <v>61856</v>
      </c>
      <c r="J14" s="260">
        <v>-161</v>
      </c>
      <c r="K14" s="263">
        <v>-0.26028194516295911</v>
      </c>
    </row>
    <row r="15" spans="1:255" ht="14.1" customHeight="1" x14ac:dyDescent="0.2">
      <c r="A15" s="256" t="s">
        <v>227</v>
      </c>
      <c r="B15" s="257"/>
      <c r="C15" s="258"/>
      <c r="D15" s="259">
        <v>17.951993021698158</v>
      </c>
      <c r="E15" s="260">
        <v>23050</v>
      </c>
      <c r="F15" s="261">
        <v>22928</v>
      </c>
      <c r="G15" s="261">
        <v>22335</v>
      </c>
      <c r="H15" s="261">
        <v>22369</v>
      </c>
      <c r="I15" s="262">
        <v>22120</v>
      </c>
      <c r="J15" s="260">
        <v>930</v>
      </c>
      <c r="K15" s="263">
        <v>4.2043399638336343</v>
      </c>
    </row>
    <row r="16" spans="1:255" ht="14.1" customHeight="1" x14ac:dyDescent="0.2">
      <c r="A16" s="256" t="s">
        <v>228</v>
      </c>
      <c r="B16" s="257"/>
      <c r="C16" s="258"/>
      <c r="D16" s="259">
        <v>21.892085546503839</v>
      </c>
      <c r="E16" s="260">
        <v>28109</v>
      </c>
      <c r="F16" s="261">
        <v>28047</v>
      </c>
      <c r="G16" s="261">
        <v>28208</v>
      </c>
      <c r="H16" s="261">
        <v>28048</v>
      </c>
      <c r="I16" s="262">
        <v>28292</v>
      </c>
      <c r="J16" s="260">
        <v>-183</v>
      </c>
      <c r="K16" s="263">
        <v>-0.6468259578679485</v>
      </c>
    </row>
    <row r="17" spans="1:255" s="180" customFormat="1" ht="18" customHeight="1" x14ac:dyDescent="0.15">
      <c r="A17" s="264" t="s">
        <v>229</v>
      </c>
      <c r="B17" s="265"/>
      <c r="C17" s="265"/>
      <c r="D17" s="265"/>
      <c r="E17" s="266"/>
      <c r="F17" s="266"/>
      <c r="G17" s="266"/>
      <c r="H17" s="266"/>
      <c r="I17" s="266"/>
      <c r="J17" s="266"/>
      <c r="K17" s="266"/>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c r="HV17" s="211"/>
      <c r="HW17" s="211"/>
      <c r="HX17" s="211"/>
      <c r="HY17" s="211"/>
      <c r="HZ17" s="211"/>
      <c r="IA17" s="211"/>
      <c r="IB17" s="211"/>
      <c r="IC17" s="211"/>
      <c r="ID17" s="211"/>
      <c r="IE17" s="211"/>
      <c r="IF17" s="211"/>
      <c r="IG17" s="211"/>
      <c r="IH17" s="211"/>
      <c r="II17" s="211"/>
      <c r="IJ17" s="211"/>
      <c r="IK17" s="211"/>
      <c r="IL17" s="211"/>
      <c r="IM17" s="211"/>
      <c r="IN17" s="211"/>
      <c r="IO17" s="211"/>
      <c r="IP17" s="211"/>
      <c r="IQ17" s="211"/>
      <c r="IR17" s="211"/>
      <c r="IS17" s="211"/>
      <c r="IT17" s="211"/>
      <c r="IU17" s="211"/>
    </row>
    <row r="18" spans="1:255" ht="14.1" customHeight="1" x14ac:dyDescent="0.2">
      <c r="A18" s="256" t="s">
        <v>230</v>
      </c>
      <c r="B18" s="257"/>
      <c r="C18" s="258"/>
      <c r="D18" s="259">
        <v>3.0164021246436858</v>
      </c>
      <c r="E18" s="261">
        <v>3873</v>
      </c>
      <c r="F18" s="261">
        <v>3865</v>
      </c>
      <c r="G18" s="261">
        <v>3906</v>
      </c>
      <c r="H18" s="261">
        <v>3966</v>
      </c>
      <c r="I18" s="261">
        <v>4055</v>
      </c>
      <c r="J18" s="260">
        <v>-182</v>
      </c>
      <c r="K18" s="263">
        <v>-4.4882860665844637</v>
      </c>
    </row>
    <row r="19" spans="1:255" ht="14.1" customHeight="1" x14ac:dyDescent="0.2">
      <c r="A19" s="256" t="s">
        <v>231</v>
      </c>
      <c r="B19" s="257"/>
      <c r="C19" s="258"/>
      <c r="D19" s="259">
        <v>5.838097166622533</v>
      </c>
      <c r="E19" s="261">
        <v>7496</v>
      </c>
      <c r="F19" s="261">
        <v>7355</v>
      </c>
      <c r="G19" s="261">
        <v>7390</v>
      </c>
      <c r="H19" s="261">
        <v>7502</v>
      </c>
      <c r="I19" s="261">
        <v>7330</v>
      </c>
      <c r="J19" s="260">
        <v>166</v>
      </c>
      <c r="K19" s="263">
        <v>2.2646657571623465</v>
      </c>
    </row>
    <row r="20" spans="1:255" ht="14.1" customHeight="1" x14ac:dyDescent="0.2">
      <c r="A20" s="256" t="s">
        <v>232</v>
      </c>
      <c r="B20" s="257"/>
      <c r="C20" s="258"/>
      <c r="D20" s="259">
        <v>3.1994267823486346</v>
      </c>
      <c r="E20" s="261">
        <v>4108</v>
      </c>
      <c r="F20" s="261">
        <v>4055</v>
      </c>
      <c r="G20" s="261">
        <v>4019</v>
      </c>
      <c r="H20" s="261">
        <v>3971</v>
      </c>
      <c r="I20" s="261">
        <v>3974</v>
      </c>
      <c r="J20" s="260">
        <v>134</v>
      </c>
      <c r="K20" s="263">
        <v>3.3719174635128333</v>
      </c>
    </row>
    <row r="21" spans="1:255" ht="14.1" customHeight="1" x14ac:dyDescent="0.2">
      <c r="A21" s="256" t="s">
        <v>233</v>
      </c>
      <c r="B21" s="257"/>
      <c r="C21" s="258"/>
      <c r="D21" s="259">
        <v>19.646723469212915</v>
      </c>
      <c r="E21" s="261">
        <v>25226</v>
      </c>
      <c r="F21" s="261">
        <v>25243</v>
      </c>
      <c r="G21" s="261">
        <v>25061</v>
      </c>
      <c r="H21" s="261">
        <v>25173</v>
      </c>
      <c r="I21" s="261">
        <v>25004</v>
      </c>
      <c r="J21" s="260">
        <v>222</v>
      </c>
      <c r="K21" s="263">
        <v>0.8878579427291633</v>
      </c>
    </row>
    <row r="22" spans="1:255" ht="14.1" customHeight="1" x14ac:dyDescent="0.2">
      <c r="A22" s="256" t="s">
        <v>234</v>
      </c>
      <c r="B22" s="257"/>
      <c r="C22" s="258"/>
      <c r="D22" s="259">
        <v>4.5172043178242651</v>
      </c>
      <c r="E22" s="261">
        <v>5800</v>
      </c>
      <c r="F22" s="261">
        <v>5774</v>
      </c>
      <c r="G22" s="261">
        <v>5852</v>
      </c>
      <c r="H22" s="261">
        <v>5798</v>
      </c>
      <c r="I22" s="261">
        <v>5747</v>
      </c>
      <c r="J22" s="260">
        <v>53</v>
      </c>
      <c r="K22" s="263">
        <v>0.92222028884635465</v>
      </c>
    </row>
    <row r="23" spans="1:255" ht="18" customHeight="1" x14ac:dyDescent="0.2">
      <c r="A23" s="252" t="s">
        <v>235</v>
      </c>
      <c r="B23" s="253"/>
      <c r="C23" s="253"/>
      <c r="D23" s="254"/>
      <c r="E23" s="267"/>
      <c r="F23" s="267"/>
      <c r="G23" s="267"/>
      <c r="H23" s="267"/>
      <c r="I23" s="267"/>
      <c r="J23" s="254"/>
      <c r="K23" s="255"/>
    </row>
    <row r="24" spans="1:255" ht="13.5" customHeight="1" x14ac:dyDescent="0.2">
      <c r="A24" s="256">
        <v>11</v>
      </c>
      <c r="B24" s="257" t="s">
        <v>236</v>
      </c>
      <c r="C24" s="258"/>
      <c r="D24" s="259">
        <v>0.33567501051418247</v>
      </c>
      <c r="E24" s="260">
        <v>431</v>
      </c>
      <c r="F24" s="261">
        <v>374</v>
      </c>
      <c r="G24" s="261">
        <v>340</v>
      </c>
      <c r="H24" s="261">
        <v>381</v>
      </c>
      <c r="I24" s="262">
        <v>408</v>
      </c>
      <c r="J24" s="260">
        <v>23</v>
      </c>
      <c r="K24" s="263">
        <v>5.6372549019607847</v>
      </c>
    </row>
    <row r="25" spans="1:255" ht="13.5" customHeight="1" x14ac:dyDescent="0.2">
      <c r="A25" s="256" t="s">
        <v>237</v>
      </c>
      <c r="B25" s="257" t="s">
        <v>238</v>
      </c>
      <c r="C25" s="258"/>
      <c r="D25" s="259">
        <v>0.19237059767286094</v>
      </c>
      <c r="E25" s="260">
        <v>247</v>
      </c>
      <c r="F25" s="261">
        <v>181</v>
      </c>
      <c r="G25" s="261">
        <v>146</v>
      </c>
      <c r="H25" s="261">
        <v>190</v>
      </c>
      <c r="I25" s="262">
        <v>231</v>
      </c>
      <c r="J25" s="260">
        <v>16</v>
      </c>
      <c r="K25" s="263">
        <v>6.9264069264069263</v>
      </c>
    </row>
    <row r="26" spans="1:255" ht="13.5" customHeight="1" x14ac:dyDescent="0.2">
      <c r="A26" s="256">
        <v>12</v>
      </c>
      <c r="B26" s="257" t="s">
        <v>239</v>
      </c>
      <c r="C26" s="258"/>
      <c r="D26" s="259">
        <v>0.51246904157385631</v>
      </c>
      <c r="E26" s="260">
        <v>658</v>
      </c>
      <c r="F26" s="261">
        <v>631</v>
      </c>
      <c r="G26" s="261">
        <v>630</v>
      </c>
      <c r="H26" s="261">
        <v>673</v>
      </c>
      <c r="I26" s="262">
        <v>682</v>
      </c>
      <c r="J26" s="260">
        <v>-24</v>
      </c>
      <c r="K26" s="263">
        <v>-3.5190615835777126</v>
      </c>
    </row>
    <row r="27" spans="1:255" ht="13.5" customHeight="1" x14ac:dyDescent="0.2">
      <c r="A27" s="256">
        <v>21</v>
      </c>
      <c r="B27" s="257" t="s">
        <v>240</v>
      </c>
      <c r="C27" s="258"/>
      <c r="D27" s="259">
        <v>0.70016666926276105</v>
      </c>
      <c r="E27" s="260">
        <v>899</v>
      </c>
      <c r="F27" s="261">
        <v>917</v>
      </c>
      <c r="G27" s="261">
        <v>940</v>
      </c>
      <c r="H27" s="261">
        <v>961</v>
      </c>
      <c r="I27" s="262">
        <v>988</v>
      </c>
      <c r="J27" s="260">
        <v>-89</v>
      </c>
      <c r="K27" s="263">
        <v>-9.0080971659919022</v>
      </c>
    </row>
    <row r="28" spans="1:255" ht="13.5" customHeight="1" x14ac:dyDescent="0.2">
      <c r="A28" s="256">
        <v>22</v>
      </c>
      <c r="B28" s="257" t="s">
        <v>241</v>
      </c>
      <c r="C28" s="258"/>
      <c r="D28" s="259">
        <v>0.33255969719154505</v>
      </c>
      <c r="E28" s="260">
        <v>427</v>
      </c>
      <c r="F28" s="261">
        <v>424</v>
      </c>
      <c r="G28" s="261">
        <v>427</v>
      </c>
      <c r="H28" s="261">
        <v>446</v>
      </c>
      <c r="I28" s="262">
        <v>458</v>
      </c>
      <c r="J28" s="260">
        <v>-31</v>
      </c>
      <c r="K28" s="263">
        <v>-6.7685589519650655</v>
      </c>
    </row>
    <row r="29" spans="1:255" ht="13.5" customHeight="1" x14ac:dyDescent="0.2">
      <c r="A29" s="256">
        <v>23</v>
      </c>
      <c r="B29" s="257" t="s">
        <v>242</v>
      </c>
      <c r="C29" s="258"/>
      <c r="D29" s="259">
        <v>0.79596255393386195</v>
      </c>
      <c r="E29" s="260">
        <v>1022</v>
      </c>
      <c r="F29" s="261">
        <v>1017</v>
      </c>
      <c r="G29" s="261">
        <v>963</v>
      </c>
      <c r="H29" s="261">
        <v>972</v>
      </c>
      <c r="I29" s="262">
        <v>1075</v>
      </c>
      <c r="J29" s="260">
        <v>-53</v>
      </c>
      <c r="K29" s="263">
        <v>-4.9302325581395348</v>
      </c>
    </row>
    <row r="30" spans="1:255" ht="13.5" customHeight="1" x14ac:dyDescent="0.2">
      <c r="A30" s="256">
        <v>24</v>
      </c>
      <c r="B30" s="257" t="s">
        <v>243</v>
      </c>
      <c r="C30" s="258"/>
      <c r="D30" s="259">
        <v>0.95406470505771113</v>
      </c>
      <c r="E30" s="260">
        <v>1225</v>
      </c>
      <c r="F30" s="261">
        <v>1190</v>
      </c>
      <c r="G30" s="261">
        <v>1139</v>
      </c>
      <c r="H30" s="261">
        <v>1184</v>
      </c>
      <c r="I30" s="262">
        <v>1073</v>
      </c>
      <c r="J30" s="260">
        <v>152</v>
      </c>
      <c r="K30" s="263">
        <v>14.165890027958994</v>
      </c>
    </row>
    <row r="31" spans="1:255" ht="13.5" customHeight="1" x14ac:dyDescent="0.2">
      <c r="A31" s="256">
        <v>25</v>
      </c>
      <c r="B31" s="257" t="s">
        <v>244</v>
      </c>
      <c r="C31" s="258"/>
      <c r="D31" s="259">
        <v>2.3871088334709265</v>
      </c>
      <c r="E31" s="260">
        <v>3065</v>
      </c>
      <c r="F31" s="261">
        <v>3124</v>
      </c>
      <c r="G31" s="261">
        <v>3101</v>
      </c>
      <c r="H31" s="261">
        <v>3134</v>
      </c>
      <c r="I31" s="262">
        <v>3148</v>
      </c>
      <c r="J31" s="260">
        <v>-83</v>
      </c>
      <c r="K31" s="263">
        <v>-2.636594663278272</v>
      </c>
    </row>
    <row r="32" spans="1:255" ht="13.5" customHeight="1" x14ac:dyDescent="0.2">
      <c r="A32" s="256">
        <v>26</v>
      </c>
      <c r="B32" s="257" t="s">
        <v>245</v>
      </c>
      <c r="C32" s="258"/>
      <c r="D32" s="259">
        <v>2.1690369008863066</v>
      </c>
      <c r="E32" s="260">
        <v>2785</v>
      </c>
      <c r="F32" s="261">
        <v>2790</v>
      </c>
      <c r="G32" s="261">
        <v>2809</v>
      </c>
      <c r="H32" s="261">
        <v>2841</v>
      </c>
      <c r="I32" s="262">
        <v>2827</v>
      </c>
      <c r="J32" s="260">
        <v>-42</v>
      </c>
      <c r="K32" s="263">
        <v>-1.4856738592147152</v>
      </c>
    </row>
    <row r="33" spans="1:11" ht="13.5" customHeight="1" x14ac:dyDescent="0.2">
      <c r="A33" s="256">
        <v>27</v>
      </c>
      <c r="B33" s="257" t="s">
        <v>246</v>
      </c>
      <c r="C33" s="258"/>
      <c r="D33" s="259">
        <v>2.1114036044175144</v>
      </c>
      <c r="E33" s="260">
        <v>2711</v>
      </c>
      <c r="F33" s="261">
        <v>2697</v>
      </c>
      <c r="G33" s="261">
        <v>2659</v>
      </c>
      <c r="H33" s="261">
        <v>2659</v>
      </c>
      <c r="I33" s="262">
        <v>2707</v>
      </c>
      <c r="J33" s="260">
        <v>4</v>
      </c>
      <c r="K33" s="263">
        <v>0.14776505356483191</v>
      </c>
    </row>
    <row r="34" spans="1:11" ht="13.5" customHeight="1" x14ac:dyDescent="0.2">
      <c r="A34" s="256">
        <v>28</v>
      </c>
      <c r="B34" s="257" t="s">
        <v>247</v>
      </c>
      <c r="C34" s="258"/>
      <c r="D34" s="259">
        <v>0.10981479462296921</v>
      </c>
      <c r="E34" s="260">
        <v>141</v>
      </c>
      <c r="F34" s="261">
        <v>143</v>
      </c>
      <c r="G34" s="261">
        <v>144</v>
      </c>
      <c r="H34" s="261">
        <v>144</v>
      </c>
      <c r="I34" s="262">
        <v>143</v>
      </c>
      <c r="J34" s="260">
        <v>-2</v>
      </c>
      <c r="K34" s="263">
        <v>-1.3986013986013985</v>
      </c>
    </row>
    <row r="35" spans="1:11" ht="13.5" customHeight="1" x14ac:dyDescent="0.2">
      <c r="A35" s="256">
        <v>29</v>
      </c>
      <c r="B35" s="257" t="s">
        <v>248</v>
      </c>
      <c r="C35" s="258"/>
      <c r="D35" s="259">
        <v>1.6347606660539884</v>
      </c>
      <c r="E35" s="260">
        <v>2099</v>
      </c>
      <c r="F35" s="261">
        <v>2037</v>
      </c>
      <c r="G35" s="261">
        <v>2065</v>
      </c>
      <c r="H35" s="261">
        <v>2067</v>
      </c>
      <c r="I35" s="262">
        <v>2062</v>
      </c>
      <c r="J35" s="260">
        <v>37</v>
      </c>
      <c r="K35" s="263">
        <v>1.7943743937924346</v>
      </c>
    </row>
    <row r="36" spans="1:11" ht="13.5" customHeight="1" x14ac:dyDescent="0.2">
      <c r="A36" s="256" t="s">
        <v>249</v>
      </c>
      <c r="B36" s="257" t="s">
        <v>250</v>
      </c>
      <c r="C36" s="258"/>
      <c r="D36" s="259">
        <v>0.26869577407747786</v>
      </c>
      <c r="E36" s="260">
        <v>345</v>
      </c>
      <c r="F36" s="261">
        <v>351</v>
      </c>
      <c r="G36" s="261">
        <v>351</v>
      </c>
      <c r="H36" s="261">
        <v>350</v>
      </c>
      <c r="I36" s="262">
        <v>351</v>
      </c>
      <c r="J36" s="260">
        <v>-6</v>
      </c>
      <c r="K36" s="263">
        <v>-1.7094017094017093</v>
      </c>
    </row>
    <row r="37" spans="1:11" ht="13.5" customHeight="1" x14ac:dyDescent="0.2">
      <c r="A37" s="256" t="s">
        <v>251</v>
      </c>
      <c r="B37" s="257" t="s">
        <v>252</v>
      </c>
      <c r="C37" s="258"/>
      <c r="D37" s="259">
        <v>1.3512671536939829</v>
      </c>
      <c r="E37" s="260">
        <v>1735</v>
      </c>
      <c r="F37" s="261">
        <v>1668</v>
      </c>
      <c r="G37" s="261">
        <v>1697</v>
      </c>
      <c r="H37" s="261">
        <v>1700</v>
      </c>
      <c r="I37" s="262">
        <v>1694</v>
      </c>
      <c r="J37" s="260">
        <v>41</v>
      </c>
      <c r="K37" s="263">
        <v>2.4203069657615113</v>
      </c>
    </row>
    <row r="38" spans="1:11" ht="13.5" customHeight="1" x14ac:dyDescent="0.2">
      <c r="A38" s="256">
        <v>31</v>
      </c>
      <c r="B38" s="257" t="s">
        <v>253</v>
      </c>
      <c r="C38" s="258"/>
      <c r="D38" s="259">
        <v>0.8699512453465007</v>
      </c>
      <c r="E38" s="260">
        <v>1117</v>
      </c>
      <c r="F38" s="261">
        <v>1100</v>
      </c>
      <c r="G38" s="261">
        <v>1116</v>
      </c>
      <c r="H38" s="261">
        <v>1100</v>
      </c>
      <c r="I38" s="262">
        <v>1126</v>
      </c>
      <c r="J38" s="260">
        <v>-9</v>
      </c>
      <c r="K38" s="263">
        <v>-0.79928952042628776</v>
      </c>
    </row>
    <row r="39" spans="1:11" ht="13.5" customHeight="1" x14ac:dyDescent="0.2">
      <c r="A39" s="256">
        <v>32</v>
      </c>
      <c r="B39" s="257" t="s">
        <v>254</v>
      </c>
      <c r="C39" s="258"/>
      <c r="D39" s="259">
        <v>0.81776974719232387</v>
      </c>
      <c r="E39" s="260">
        <v>1050</v>
      </c>
      <c r="F39" s="261">
        <v>1049</v>
      </c>
      <c r="G39" s="261">
        <v>1073</v>
      </c>
      <c r="H39" s="261">
        <v>1116</v>
      </c>
      <c r="I39" s="262">
        <v>1150</v>
      </c>
      <c r="J39" s="260">
        <v>-100</v>
      </c>
      <c r="K39" s="263">
        <v>-8.695652173913043</v>
      </c>
    </row>
    <row r="40" spans="1:11" ht="13.5" customHeight="1" x14ac:dyDescent="0.2">
      <c r="A40" s="256">
        <v>33</v>
      </c>
      <c r="B40" s="257" t="s">
        <v>255</v>
      </c>
      <c r="C40" s="258"/>
      <c r="D40" s="259">
        <v>0.44081683515319553</v>
      </c>
      <c r="E40" s="260">
        <v>566</v>
      </c>
      <c r="F40" s="261">
        <v>577</v>
      </c>
      <c r="G40" s="261">
        <v>572</v>
      </c>
      <c r="H40" s="261">
        <v>582</v>
      </c>
      <c r="I40" s="262">
        <v>560</v>
      </c>
      <c r="J40" s="260">
        <v>6</v>
      </c>
      <c r="K40" s="263">
        <v>1.0714285714285714</v>
      </c>
    </row>
    <row r="41" spans="1:11" ht="13.5" customHeight="1" x14ac:dyDescent="0.2">
      <c r="A41" s="256">
        <v>34</v>
      </c>
      <c r="B41" s="257" t="s">
        <v>256</v>
      </c>
      <c r="C41" s="258"/>
      <c r="D41" s="259">
        <v>1.6752597392482749</v>
      </c>
      <c r="E41" s="260">
        <v>2151</v>
      </c>
      <c r="F41" s="261">
        <v>2105</v>
      </c>
      <c r="G41" s="261">
        <v>2101</v>
      </c>
      <c r="H41" s="261">
        <v>2117</v>
      </c>
      <c r="I41" s="262">
        <v>2076</v>
      </c>
      <c r="J41" s="260">
        <v>75</v>
      </c>
      <c r="K41" s="263">
        <v>3.6127167630057802</v>
      </c>
    </row>
    <row r="42" spans="1:11" ht="13.5" customHeight="1" x14ac:dyDescent="0.2">
      <c r="A42" s="256">
        <v>41</v>
      </c>
      <c r="B42" s="257" t="s">
        <v>257</v>
      </c>
      <c r="C42" s="258"/>
      <c r="D42" s="259">
        <v>2.3403791336313651</v>
      </c>
      <c r="E42" s="260">
        <v>3005</v>
      </c>
      <c r="F42" s="261">
        <v>3030</v>
      </c>
      <c r="G42" s="261">
        <v>2996</v>
      </c>
      <c r="H42" s="261">
        <v>2966</v>
      </c>
      <c r="I42" s="262">
        <v>2872</v>
      </c>
      <c r="J42" s="260">
        <v>133</v>
      </c>
      <c r="K42" s="263">
        <v>4.6309192200557101</v>
      </c>
    </row>
    <row r="43" spans="1:11" ht="13.5" customHeight="1" x14ac:dyDescent="0.2">
      <c r="A43" s="256">
        <v>42</v>
      </c>
      <c r="B43" s="257" t="s">
        <v>258</v>
      </c>
      <c r="C43" s="258"/>
      <c r="D43" s="259">
        <v>0.20171653764077321</v>
      </c>
      <c r="E43" s="260">
        <v>259</v>
      </c>
      <c r="F43" s="261">
        <v>251</v>
      </c>
      <c r="G43" s="261">
        <v>246</v>
      </c>
      <c r="H43" s="261">
        <v>240</v>
      </c>
      <c r="I43" s="262">
        <v>233</v>
      </c>
      <c r="J43" s="260">
        <v>26</v>
      </c>
      <c r="K43" s="263">
        <v>11.158798283261802</v>
      </c>
    </row>
    <row r="44" spans="1:11" ht="13.5" customHeight="1" x14ac:dyDescent="0.2">
      <c r="A44" s="256">
        <v>43</v>
      </c>
      <c r="B44" s="257" t="s">
        <v>259</v>
      </c>
      <c r="C44" s="258"/>
      <c r="D44" s="259">
        <v>4.1667315690275553</v>
      </c>
      <c r="E44" s="260">
        <v>5350</v>
      </c>
      <c r="F44" s="261">
        <v>5359</v>
      </c>
      <c r="G44" s="261">
        <v>5280</v>
      </c>
      <c r="H44" s="261">
        <v>5310</v>
      </c>
      <c r="I44" s="262">
        <v>5209</v>
      </c>
      <c r="J44" s="260">
        <v>141</v>
      </c>
      <c r="K44" s="263">
        <v>2.7068535227490882</v>
      </c>
    </row>
    <row r="45" spans="1:11" ht="13.5" customHeight="1" x14ac:dyDescent="0.2">
      <c r="A45" s="256">
        <v>51</v>
      </c>
      <c r="B45" s="257" t="s">
        <v>260</v>
      </c>
      <c r="C45" s="258"/>
      <c r="D45" s="259">
        <v>4.2196918955123914</v>
      </c>
      <c r="E45" s="260">
        <v>5418</v>
      </c>
      <c r="F45" s="261">
        <v>5497</v>
      </c>
      <c r="G45" s="261">
        <v>5852</v>
      </c>
      <c r="H45" s="261">
        <v>5797</v>
      </c>
      <c r="I45" s="262">
        <v>5384</v>
      </c>
      <c r="J45" s="260">
        <v>34</v>
      </c>
      <c r="K45" s="263">
        <v>0.6315007429420505</v>
      </c>
    </row>
    <row r="46" spans="1:11" ht="13.5" customHeight="1" x14ac:dyDescent="0.2">
      <c r="A46" s="256" t="s">
        <v>261</v>
      </c>
      <c r="B46" s="257" t="s">
        <v>262</v>
      </c>
      <c r="C46" s="258"/>
      <c r="D46" s="259">
        <v>3.0849390177417093</v>
      </c>
      <c r="E46" s="260">
        <v>3961</v>
      </c>
      <c r="F46" s="261">
        <v>4012</v>
      </c>
      <c r="G46" s="261">
        <v>4437</v>
      </c>
      <c r="H46" s="261">
        <v>4332</v>
      </c>
      <c r="I46" s="262">
        <v>3929</v>
      </c>
      <c r="J46" s="260">
        <v>32</v>
      </c>
      <c r="K46" s="263">
        <v>0.81445660473402903</v>
      </c>
    </row>
    <row r="47" spans="1:11" ht="13.5" customHeight="1" x14ac:dyDescent="0.2">
      <c r="A47" s="256"/>
      <c r="B47" s="257" t="s">
        <v>263</v>
      </c>
      <c r="C47" s="258"/>
      <c r="D47" s="259">
        <v>2.5973924827489525</v>
      </c>
      <c r="E47" s="260">
        <v>3335</v>
      </c>
      <c r="F47" s="261">
        <v>3335</v>
      </c>
      <c r="G47" s="261">
        <v>3752</v>
      </c>
      <c r="H47" s="261">
        <v>3680</v>
      </c>
      <c r="I47" s="262">
        <v>3263</v>
      </c>
      <c r="J47" s="260">
        <v>72</v>
      </c>
      <c r="K47" s="263">
        <v>2.2065583818571866</v>
      </c>
    </row>
    <row r="48" spans="1:11" ht="13.5" customHeight="1" x14ac:dyDescent="0.2">
      <c r="A48" s="256">
        <v>52</v>
      </c>
      <c r="B48" s="257" t="s">
        <v>264</v>
      </c>
      <c r="C48" s="258"/>
      <c r="D48" s="259">
        <v>2.6628140625243382</v>
      </c>
      <c r="E48" s="260">
        <v>3419</v>
      </c>
      <c r="F48" s="261">
        <v>3480</v>
      </c>
      <c r="G48" s="261">
        <v>3379</v>
      </c>
      <c r="H48" s="261">
        <v>3305</v>
      </c>
      <c r="I48" s="262">
        <v>3203</v>
      </c>
      <c r="J48" s="260">
        <v>216</v>
      </c>
      <c r="K48" s="263">
        <v>6.7436778020605681</v>
      </c>
    </row>
    <row r="49" spans="1:11" ht="13.5" customHeight="1" x14ac:dyDescent="0.2">
      <c r="A49" s="256" t="s">
        <v>265</v>
      </c>
      <c r="B49" s="257" t="s">
        <v>266</v>
      </c>
      <c r="C49" s="258"/>
      <c r="D49" s="259">
        <v>1.9610897366002586</v>
      </c>
      <c r="E49" s="260">
        <v>2518</v>
      </c>
      <c r="F49" s="261">
        <v>2560</v>
      </c>
      <c r="G49" s="261">
        <v>2554</v>
      </c>
      <c r="H49" s="261">
        <v>2480</v>
      </c>
      <c r="I49" s="262">
        <v>2434</v>
      </c>
      <c r="J49" s="260">
        <v>84</v>
      </c>
      <c r="K49" s="263">
        <v>3.4511092851273624</v>
      </c>
    </row>
    <row r="50" spans="1:11" ht="13.5" customHeight="1" x14ac:dyDescent="0.2">
      <c r="A50" s="256">
        <v>53</v>
      </c>
      <c r="B50" s="257" t="s">
        <v>267</v>
      </c>
      <c r="C50" s="258"/>
      <c r="D50" s="259">
        <v>1.2157510241592548</v>
      </c>
      <c r="E50" s="260">
        <v>1561</v>
      </c>
      <c r="F50" s="261">
        <v>1540</v>
      </c>
      <c r="G50" s="261">
        <v>1519</v>
      </c>
      <c r="H50" s="261">
        <v>1524</v>
      </c>
      <c r="I50" s="262">
        <v>1520</v>
      </c>
      <c r="J50" s="260">
        <v>41</v>
      </c>
      <c r="K50" s="263">
        <v>2.6973684210526314</v>
      </c>
    </row>
    <row r="51" spans="1:11" ht="13.5" customHeight="1" x14ac:dyDescent="0.2">
      <c r="A51" s="256" t="s">
        <v>268</v>
      </c>
      <c r="B51" s="257" t="s">
        <v>269</v>
      </c>
      <c r="C51" s="258"/>
      <c r="D51" s="259">
        <v>1.1573388993598031</v>
      </c>
      <c r="E51" s="260">
        <v>1486</v>
      </c>
      <c r="F51" s="261">
        <v>1468</v>
      </c>
      <c r="G51" s="261">
        <v>1449</v>
      </c>
      <c r="H51" s="261">
        <v>1454</v>
      </c>
      <c r="I51" s="262">
        <v>1448</v>
      </c>
      <c r="J51" s="260">
        <v>38</v>
      </c>
      <c r="K51" s="263">
        <v>2.6243093922651934</v>
      </c>
    </row>
    <row r="52" spans="1:11" ht="13.5" customHeight="1" x14ac:dyDescent="0.2">
      <c r="A52" s="256">
        <v>54</v>
      </c>
      <c r="B52" s="257" t="s">
        <v>270</v>
      </c>
      <c r="C52" s="258"/>
      <c r="D52" s="259">
        <v>2.1791616691848783</v>
      </c>
      <c r="E52" s="260">
        <v>2798</v>
      </c>
      <c r="F52" s="261">
        <v>2807</v>
      </c>
      <c r="G52" s="261">
        <v>2790</v>
      </c>
      <c r="H52" s="261">
        <v>2623</v>
      </c>
      <c r="I52" s="262">
        <v>2532</v>
      </c>
      <c r="J52" s="260">
        <v>266</v>
      </c>
      <c r="K52" s="263">
        <v>10.505529225908372</v>
      </c>
    </row>
    <row r="53" spans="1:11" ht="13.5" customHeight="1" x14ac:dyDescent="0.2">
      <c r="A53" s="256">
        <v>61</v>
      </c>
      <c r="B53" s="257" t="s">
        <v>271</v>
      </c>
      <c r="C53" s="258"/>
      <c r="D53" s="259">
        <v>2.5973924827489525</v>
      </c>
      <c r="E53" s="260">
        <v>3335</v>
      </c>
      <c r="F53" s="261">
        <v>3328</v>
      </c>
      <c r="G53" s="261">
        <v>3276</v>
      </c>
      <c r="H53" s="261">
        <v>3289</v>
      </c>
      <c r="I53" s="262">
        <v>3255</v>
      </c>
      <c r="J53" s="260">
        <v>80</v>
      </c>
      <c r="K53" s="263">
        <v>2.4577572964669741</v>
      </c>
    </row>
    <row r="54" spans="1:11" ht="13.5" customHeight="1" x14ac:dyDescent="0.2">
      <c r="A54" s="256">
        <v>62</v>
      </c>
      <c r="B54" s="257" t="s">
        <v>272</v>
      </c>
      <c r="C54" s="258"/>
      <c r="D54" s="259">
        <v>4.5187619744855843</v>
      </c>
      <c r="E54" s="260">
        <v>5802</v>
      </c>
      <c r="F54" s="261">
        <v>5840</v>
      </c>
      <c r="G54" s="261">
        <v>6182</v>
      </c>
      <c r="H54" s="261">
        <v>6181</v>
      </c>
      <c r="I54" s="262">
        <v>6100</v>
      </c>
      <c r="J54" s="260">
        <v>-298</v>
      </c>
      <c r="K54" s="263">
        <v>-4.8852459016393439</v>
      </c>
    </row>
    <row r="55" spans="1:11" ht="13.5" customHeight="1" x14ac:dyDescent="0.2">
      <c r="A55" s="256">
        <v>63</v>
      </c>
      <c r="B55" s="257" t="s">
        <v>273</v>
      </c>
      <c r="C55" s="258"/>
      <c r="D55" s="259">
        <v>2.7227838439851086</v>
      </c>
      <c r="E55" s="260">
        <v>3496</v>
      </c>
      <c r="F55" s="261">
        <v>3462</v>
      </c>
      <c r="G55" s="261">
        <v>3441</v>
      </c>
      <c r="H55" s="261">
        <v>3484</v>
      </c>
      <c r="I55" s="262">
        <v>3435</v>
      </c>
      <c r="J55" s="260">
        <v>61</v>
      </c>
      <c r="K55" s="263">
        <v>1.7758369723435226</v>
      </c>
    </row>
    <row r="56" spans="1:11" ht="13.5" customHeight="1" x14ac:dyDescent="0.2">
      <c r="A56" s="256" t="s">
        <v>274</v>
      </c>
      <c r="B56" s="257" t="s">
        <v>275</v>
      </c>
      <c r="C56" s="258"/>
      <c r="D56" s="259">
        <v>0.59346718796242937</v>
      </c>
      <c r="E56" s="260">
        <v>762</v>
      </c>
      <c r="F56" s="261">
        <v>766</v>
      </c>
      <c r="G56" s="261">
        <v>769</v>
      </c>
      <c r="H56" s="261">
        <v>773</v>
      </c>
      <c r="I56" s="262">
        <v>734</v>
      </c>
      <c r="J56" s="260">
        <v>28</v>
      </c>
      <c r="K56" s="263">
        <v>3.8147138964577656</v>
      </c>
    </row>
    <row r="57" spans="1:11" ht="13.5" customHeight="1" x14ac:dyDescent="0.2">
      <c r="A57" s="256" t="s">
        <v>276</v>
      </c>
      <c r="B57" s="257" t="s">
        <v>277</v>
      </c>
      <c r="C57" s="258"/>
      <c r="D57" s="259">
        <v>1.7835168772099255</v>
      </c>
      <c r="E57" s="260">
        <v>2290</v>
      </c>
      <c r="F57" s="261">
        <v>2259</v>
      </c>
      <c r="G57" s="261">
        <v>2231</v>
      </c>
      <c r="H57" s="261">
        <v>2269</v>
      </c>
      <c r="I57" s="262">
        <v>2285</v>
      </c>
      <c r="J57" s="260">
        <v>5</v>
      </c>
      <c r="K57" s="263">
        <v>0.21881838074398249</v>
      </c>
    </row>
    <row r="58" spans="1:11" ht="13.5" customHeight="1" x14ac:dyDescent="0.2">
      <c r="A58" s="256">
        <v>71</v>
      </c>
      <c r="B58" s="257" t="s">
        <v>278</v>
      </c>
      <c r="C58" s="258"/>
      <c r="D58" s="259">
        <v>14.701163569526004</v>
      </c>
      <c r="E58" s="260">
        <v>18876</v>
      </c>
      <c r="F58" s="261">
        <v>19188</v>
      </c>
      <c r="G58" s="261">
        <v>19384</v>
      </c>
      <c r="H58" s="261">
        <v>19548</v>
      </c>
      <c r="I58" s="262">
        <v>19483</v>
      </c>
      <c r="J58" s="260">
        <v>-607</v>
      </c>
      <c r="K58" s="263">
        <v>-3.1155366216701741</v>
      </c>
    </row>
    <row r="59" spans="1:11" ht="13.5" customHeight="1" x14ac:dyDescent="0.2">
      <c r="A59" s="256" t="s">
        <v>279</v>
      </c>
      <c r="B59" s="257" t="s">
        <v>280</v>
      </c>
      <c r="C59" s="258"/>
      <c r="D59" s="259">
        <v>5.250081776974719</v>
      </c>
      <c r="E59" s="260">
        <v>6741</v>
      </c>
      <c r="F59" s="261">
        <v>6812</v>
      </c>
      <c r="G59" s="261">
        <v>6859</v>
      </c>
      <c r="H59" s="261">
        <v>6876</v>
      </c>
      <c r="I59" s="262">
        <v>6812</v>
      </c>
      <c r="J59" s="260">
        <v>-71</v>
      </c>
      <c r="K59" s="263">
        <v>-1.0422783323546683</v>
      </c>
    </row>
    <row r="60" spans="1:11" ht="13.5" customHeight="1" x14ac:dyDescent="0.2">
      <c r="A60" s="256" t="s">
        <v>281</v>
      </c>
      <c r="B60" s="257" t="s">
        <v>282</v>
      </c>
      <c r="C60" s="258"/>
      <c r="D60" s="259">
        <v>7.3466876431097061</v>
      </c>
      <c r="E60" s="260">
        <v>9433</v>
      </c>
      <c r="F60" s="261">
        <v>9624</v>
      </c>
      <c r="G60" s="261">
        <v>9811</v>
      </c>
      <c r="H60" s="261">
        <v>9950</v>
      </c>
      <c r="I60" s="262">
        <v>9923</v>
      </c>
      <c r="J60" s="260">
        <v>-490</v>
      </c>
      <c r="K60" s="263">
        <v>-4.9380227753703521</v>
      </c>
    </row>
    <row r="61" spans="1:11" ht="13.5" customHeight="1" x14ac:dyDescent="0.2">
      <c r="A61" s="256">
        <v>72</v>
      </c>
      <c r="B61" s="257" t="s">
        <v>283</v>
      </c>
      <c r="C61" s="258"/>
      <c r="D61" s="259">
        <v>5.2781195968784562</v>
      </c>
      <c r="E61" s="260">
        <v>6777</v>
      </c>
      <c r="F61" s="261">
        <v>6799</v>
      </c>
      <c r="G61" s="261">
        <v>6796</v>
      </c>
      <c r="H61" s="261">
        <v>6543</v>
      </c>
      <c r="I61" s="262">
        <v>7040</v>
      </c>
      <c r="J61" s="260">
        <v>-263</v>
      </c>
      <c r="K61" s="263">
        <v>-3.7357954545454546</v>
      </c>
    </row>
    <row r="62" spans="1:11" ht="13.5" customHeight="1" x14ac:dyDescent="0.2">
      <c r="A62" s="256" t="s">
        <v>284</v>
      </c>
      <c r="B62" s="257" t="s">
        <v>285</v>
      </c>
      <c r="C62" s="258"/>
      <c r="D62" s="259">
        <v>3.1900808423807225</v>
      </c>
      <c r="E62" s="260">
        <v>4096</v>
      </c>
      <c r="F62" s="261">
        <v>4106</v>
      </c>
      <c r="G62" s="261">
        <v>4108</v>
      </c>
      <c r="H62" s="261">
        <v>3863</v>
      </c>
      <c r="I62" s="262">
        <v>4385</v>
      </c>
      <c r="J62" s="260">
        <v>-289</v>
      </c>
      <c r="K62" s="263">
        <v>-6.590649942987457</v>
      </c>
    </row>
    <row r="63" spans="1:11" ht="13.5" customHeight="1" x14ac:dyDescent="0.2">
      <c r="A63" s="256" t="s">
        <v>286</v>
      </c>
      <c r="B63" s="257" t="s">
        <v>287</v>
      </c>
      <c r="C63" s="258"/>
      <c r="D63" s="259">
        <v>1.6106169878035483</v>
      </c>
      <c r="E63" s="260">
        <v>2068</v>
      </c>
      <c r="F63" s="261">
        <v>2080</v>
      </c>
      <c r="G63" s="261">
        <v>2055</v>
      </c>
      <c r="H63" s="261">
        <v>2049</v>
      </c>
      <c r="I63" s="262">
        <v>2034</v>
      </c>
      <c r="J63" s="260">
        <v>34</v>
      </c>
      <c r="K63" s="263">
        <v>1.671583087512291</v>
      </c>
    </row>
    <row r="64" spans="1:11" ht="13.5" customHeight="1" x14ac:dyDescent="0.2">
      <c r="A64" s="256">
        <v>73</v>
      </c>
      <c r="B64" s="257" t="s">
        <v>288</v>
      </c>
      <c r="C64" s="258"/>
      <c r="D64" s="259">
        <v>5.7516472219193444</v>
      </c>
      <c r="E64" s="260">
        <v>7385</v>
      </c>
      <c r="F64" s="261">
        <v>7312</v>
      </c>
      <c r="G64" s="261">
        <v>7225</v>
      </c>
      <c r="H64" s="261">
        <v>7173</v>
      </c>
      <c r="I64" s="262">
        <v>6990</v>
      </c>
      <c r="J64" s="260">
        <v>395</v>
      </c>
      <c r="K64" s="263">
        <v>5.6509298998569388</v>
      </c>
    </row>
    <row r="65" spans="1:11" ht="13.5" customHeight="1" x14ac:dyDescent="0.2">
      <c r="A65" s="256" t="s">
        <v>289</v>
      </c>
      <c r="B65" s="257" t="s">
        <v>290</v>
      </c>
      <c r="C65" s="258"/>
      <c r="D65" s="259">
        <v>4.5849623825916295</v>
      </c>
      <c r="E65" s="260">
        <v>5887</v>
      </c>
      <c r="F65" s="261">
        <v>5809</v>
      </c>
      <c r="G65" s="261">
        <v>5687</v>
      </c>
      <c r="H65" s="261">
        <v>5615</v>
      </c>
      <c r="I65" s="262">
        <v>5429</v>
      </c>
      <c r="J65" s="260">
        <v>458</v>
      </c>
      <c r="K65" s="263">
        <v>8.4361760913612081</v>
      </c>
    </row>
    <row r="66" spans="1:11" ht="13.5" customHeight="1" x14ac:dyDescent="0.2">
      <c r="A66" s="256">
        <v>81</v>
      </c>
      <c r="B66" s="257" t="s">
        <v>291</v>
      </c>
      <c r="C66" s="258"/>
      <c r="D66" s="259">
        <v>11.177744201623078</v>
      </c>
      <c r="E66" s="260">
        <v>14352</v>
      </c>
      <c r="F66" s="261">
        <v>14331</v>
      </c>
      <c r="G66" s="261">
        <v>14361</v>
      </c>
      <c r="H66" s="261">
        <v>14195</v>
      </c>
      <c r="I66" s="262">
        <v>14026</v>
      </c>
      <c r="J66" s="260">
        <v>326</v>
      </c>
      <c r="K66" s="263">
        <v>2.3242549550834166</v>
      </c>
    </row>
    <row r="67" spans="1:11" ht="13.5" customHeight="1" x14ac:dyDescent="0.2">
      <c r="A67" s="256" t="s">
        <v>292</v>
      </c>
      <c r="B67" s="257" t="s">
        <v>293</v>
      </c>
      <c r="C67" s="258"/>
      <c r="D67" s="259">
        <v>2.1145189177401518</v>
      </c>
      <c r="E67" s="260">
        <v>2715</v>
      </c>
      <c r="F67" s="261">
        <v>2746</v>
      </c>
      <c r="G67" s="261">
        <v>2760</v>
      </c>
      <c r="H67" s="261">
        <v>2785</v>
      </c>
      <c r="I67" s="262">
        <v>2658</v>
      </c>
      <c r="J67" s="260">
        <v>57</v>
      </c>
      <c r="K67" s="263">
        <v>2.144469525959368</v>
      </c>
    </row>
    <row r="68" spans="1:11" ht="13.5" customHeight="1" x14ac:dyDescent="0.2">
      <c r="A68" s="256" t="s">
        <v>294</v>
      </c>
      <c r="B68" s="257" t="s">
        <v>295</v>
      </c>
      <c r="C68" s="268"/>
      <c r="D68" s="259">
        <v>4.6371438807458061</v>
      </c>
      <c r="E68" s="260">
        <v>5954</v>
      </c>
      <c r="F68" s="261">
        <v>5938</v>
      </c>
      <c r="G68" s="261">
        <v>6011</v>
      </c>
      <c r="H68" s="261">
        <v>5903</v>
      </c>
      <c r="I68" s="262">
        <v>5852</v>
      </c>
      <c r="J68" s="260">
        <v>102</v>
      </c>
      <c r="K68" s="263">
        <v>1.7429938482570062</v>
      </c>
    </row>
    <row r="69" spans="1:11" ht="13.5" customHeight="1" x14ac:dyDescent="0.2">
      <c r="A69" s="256" t="s">
        <v>296</v>
      </c>
      <c r="B69" s="257" t="s">
        <v>297</v>
      </c>
      <c r="C69" s="258"/>
      <c r="D69" s="259">
        <v>1.7944204738391565</v>
      </c>
      <c r="E69" s="260">
        <v>2304</v>
      </c>
      <c r="F69" s="261">
        <v>2285</v>
      </c>
      <c r="G69" s="261">
        <v>2263</v>
      </c>
      <c r="H69" s="261">
        <v>2227</v>
      </c>
      <c r="I69" s="262">
        <v>2276</v>
      </c>
      <c r="J69" s="260">
        <v>28</v>
      </c>
      <c r="K69" s="263">
        <v>1.2302284710017575</v>
      </c>
    </row>
    <row r="70" spans="1:11" ht="13.5" customHeight="1" x14ac:dyDescent="0.2">
      <c r="A70" s="256" t="s">
        <v>298</v>
      </c>
      <c r="B70" s="257" t="s">
        <v>299</v>
      </c>
      <c r="C70" s="258"/>
      <c r="D70" s="259">
        <v>0.77415536067539992</v>
      </c>
      <c r="E70" s="260">
        <v>994</v>
      </c>
      <c r="F70" s="261">
        <v>984</v>
      </c>
      <c r="G70" s="261">
        <v>968</v>
      </c>
      <c r="H70" s="261">
        <v>919</v>
      </c>
      <c r="I70" s="262">
        <v>913</v>
      </c>
      <c r="J70" s="260">
        <v>81</v>
      </c>
      <c r="K70" s="263">
        <v>8.8718510405257387</v>
      </c>
    </row>
    <row r="71" spans="1:11" ht="13.5" customHeight="1" x14ac:dyDescent="0.2">
      <c r="A71" s="256">
        <v>82</v>
      </c>
      <c r="B71" s="257" t="s">
        <v>300</v>
      </c>
      <c r="C71" s="258"/>
      <c r="D71" s="259">
        <v>1.9081294101154223</v>
      </c>
      <c r="E71" s="260">
        <v>2450</v>
      </c>
      <c r="F71" s="261">
        <v>2420</v>
      </c>
      <c r="G71" s="261">
        <v>2404</v>
      </c>
      <c r="H71" s="261">
        <v>2415</v>
      </c>
      <c r="I71" s="262">
        <v>2382</v>
      </c>
      <c r="J71" s="260">
        <v>68</v>
      </c>
      <c r="K71" s="263">
        <v>2.8547439126784213</v>
      </c>
    </row>
    <row r="72" spans="1:11" ht="13.5" customHeight="1" x14ac:dyDescent="0.2">
      <c r="A72" s="256" t="s">
        <v>301</v>
      </c>
      <c r="B72" s="269" t="s">
        <v>550</v>
      </c>
      <c r="C72" s="258"/>
      <c r="D72" s="259">
        <v>0.89721023691957824</v>
      </c>
      <c r="E72" s="260">
        <v>1152</v>
      </c>
      <c r="F72" s="261">
        <v>1149</v>
      </c>
      <c r="G72" s="261">
        <v>1140</v>
      </c>
      <c r="H72" s="261">
        <v>1131</v>
      </c>
      <c r="I72" s="262">
        <v>1124</v>
      </c>
      <c r="J72" s="260">
        <v>28</v>
      </c>
      <c r="K72" s="263">
        <v>2.4911032028469751</v>
      </c>
    </row>
    <row r="73" spans="1:11" ht="13.5" customHeight="1" x14ac:dyDescent="0.2">
      <c r="A73" s="256" t="s">
        <v>302</v>
      </c>
      <c r="B73" s="257" t="s">
        <v>303</v>
      </c>
      <c r="C73" s="258"/>
      <c r="D73" s="259">
        <v>0.46262402841165751</v>
      </c>
      <c r="E73" s="260">
        <v>594</v>
      </c>
      <c r="F73" s="261">
        <v>588</v>
      </c>
      <c r="G73" s="261">
        <v>590</v>
      </c>
      <c r="H73" s="261">
        <v>604</v>
      </c>
      <c r="I73" s="262">
        <v>593</v>
      </c>
      <c r="J73" s="260">
        <v>1</v>
      </c>
      <c r="K73" s="263">
        <v>0.16863406408094436</v>
      </c>
    </row>
    <row r="74" spans="1:11" ht="13.5" customHeight="1" x14ac:dyDescent="0.2">
      <c r="A74" s="256">
        <v>83</v>
      </c>
      <c r="B74" s="257" t="s">
        <v>304</v>
      </c>
      <c r="C74" s="258"/>
      <c r="D74" s="259">
        <v>6.4806305394165022</v>
      </c>
      <c r="E74" s="260">
        <v>8321</v>
      </c>
      <c r="F74" s="261">
        <v>8377</v>
      </c>
      <c r="G74" s="261">
        <v>8056</v>
      </c>
      <c r="H74" s="261">
        <v>7966</v>
      </c>
      <c r="I74" s="262">
        <v>7733</v>
      </c>
      <c r="J74" s="260">
        <v>588</v>
      </c>
      <c r="K74" s="263">
        <v>7.6037760248286563</v>
      </c>
    </row>
    <row r="75" spans="1:11" ht="13.5" customHeight="1" x14ac:dyDescent="0.2">
      <c r="A75" s="256" t="s">
        <v>305</v>
      </c>
      <c r="B75" s="257" t="s">
        <v>306</v>
      </c>
      <c r="C75" s="258"/>
      <c r="D75" s="259">
        <v>5.6963504104425304</v>
      </c>
      <c r="E75" s="260">
        <v>7314</v>
      </c>
      <c r="F75" s="261">
        <v>7366</v>
      </c>
      <c r="G75" s="261">
        <v>7062</v>
      </c>
      <c r="H75" s="261">
        <v>6967</v>
      </c>
      <c r="I75" s="262">
        <v>6732</v>
      </c>
      <c r="J75" s="260">
        <v>582</v>
      </c>
      <c r="K75" s="263">
        <v>8.6452762923351152</v>
      </c>
    </row>
    <row r="76" spans="1:11" ht="13.5" customHeight="1" x14ac:dyDescent="0.2">
      <c r="A76" s="256"/>
      <c r="B76" s="257" t="s">
        <v>307</v>
      </c>
      <c r="C76" s="258"/>
      <c r="D76" s="259">
        <v>2.6106325643701616</v>
      </c>
      <c r="E76" s="260">
        <v>3352</v>
      </c>
      <c r="F76" s="261">
        <v>3360</v>
      </c>
      <c r="G76" s="261">
        <v>3072</v>
      </c>
      <c r="H76" s="261">
        <v>3054</v>
      </c>
      <c r="I76" s="262">
        <v>2892</v>
      </c>
      <c r="J76" s="260">
        <v>460</v>
      </c>
      <c r="K76" s="263">
        <v>15.905947441217151</v>
      </c>
    </row>
    <row r="77" spans="1:11" ht="13.5" customHeight="1" x14ac:dyDescent="0.2">
      <c r="A77" s="256">
        <v>84</v>
      </c>
      <c r="B77" s="257" t="s">
        <v>308</v>
      </c>
      <c r="C77" s="258"/>
      <c r="D77" s="259">
        <v>5.2438511503294443</v>
      </c>
      <c r="E77" s="260">
        <v>6733</v>
      </c>
      <c r="F77" s="261">
        <v>6600</v>
      </c>
      <c r="G77" s="261">
        <v>6796</v>
      </c>
      <c r="H77" s="261">
        <v>6584</v>
      </c>
      <c r="I77" s="262">
        <v>6713</v>
      </c>
      <c r="J77" s="260">
        <v>20</v>
      </c>
      <c r="K77" s="263">
        <v>0.29792939073439595</v>
      </c>
    </row>
    <row r="78" spans="1:11" ht="13.5" customHeight="1" x14ac:dyDescent="0.2">
      <c r="A78" s="256" t="s">
        <v>309</v>
      </c>
      <c r="B78" s="257" t="s">
        <v>310</v>
      </c>
      <c r="C78" s="258"/>
      <c r="D78" s="259">
        <v>0.82322154550693938</v>
      </c>
      <c r="E78" s="260">
        <v>1057</v>
      </c>
      <c r="F78" s="261">
        <v>1078</v>
      </c>
      <c r="G78" s="261">
        <v>1072</v>
      </c>
      <c r="H78" s="261">
        <v>1036</v>
      </c>
      <c r="I78" s="262">
        <v>1052</v>
      </c>
      <c r="J78" s="260">
        <v>5</v>
      </c>
      <c r="K78" s="263">
        <v>0.47528517110266161</v>
      </c>
    </row>
    <row r="79" spans="1:11" ht="13.5" customHeight="1" x14ac:dyDescent="0.2">
      <c r="A79" s="256" t="s">
        <v>311</v>
      </c>
      <c r="B79" s="257" t="s">
        <v>312</v>
      </c>
      <c r="C79" s="258"/>
      <c r="D79" s="259">
        <v>0.20950482094736678</v>
      </c>
      <c r="E79" s="260">
        <v>269</v>
      </c>
      <c r="F79" s="261">
        <v>269</v>
      </c>
      <c r="G79" s="261">
        <v>262</v>
      </c>
      <c r="H79" s="261">
        <v>260</v>
      </c>
      <c r="I79" s="262">
        <v>296</v>
      </c>
      <c r="J79" s="260">
        <v>-27</v>
      </c>
      <c r="K79" s="263">
        <v>-9.121621621621621</v>
      </c>
    </row>
    <row r="80" spans="1:11" s="113" customFormat="1" ht="13.5" customHeight="1" x14ac:dyDescent="0.15">
      <c r="A80" s="256" t="s">
        <v>313</v>
      </c>
      <c r="B80" s="257" t="s">
        <v>314</v>
      </c>
      <c r="C80" s="258"/>
      <c r="D80" s="259">
        <v>3.6044175142914998</v>
      </c>
      <c r="E80" s="260">
        <v>4628</v>
      </c>
      <c r="F80" s="261">
        <v>4508</v>
      </c>
      <c r="G80" s="261">
        <v>4688</v>
      </c>
      <c r="H80" s="261">
        <v>4517</v>
      </c>
      <c r="I80" s="262">
        <v>4609</v>
      </c>
      <c r="J80" s="260">
        <v>19</v>
      </c>
      <c r="K80" s="263">
        <v>0.41223692775005422</v>
      </c>
    </row>
    <row r="81" spans="1:11" s="113" customFormat="1" ht="13.5" customHeight="1" x14ac:dyDescent="0.15">
      <c r="A81" s="256">
        <v>91</v>
      </c>
      <c r="B81" s="257" t="s">
        <v>315</v>
      </c>
      <c r="C81" s="258"/>
      <c r="D81" s="259">
        <v>0.51792083988847182</v>
      </c>
      <c r="E81" s="260">
        <v>665</v>
      </c>
      <c r="F81" s="261">
        <v>656</v>
      </c>
      <c r="G81" s="261">
        <v>635</v>
      </c>
      <c r="H81" s="261">
        <v>637</v>
      </c>
      <c r="I81" s="262">
        <v>675</v>
      </c>
      <c r="J81" s="260">
        <v>-10</v>
      </c>
      <c r="K81" s="263">
        <v>-1.4814814814814814</v>
      </c>
    </row>
    <row r="82" spans="1:11" s="86" customFormat="1" ht="13.5" customHeight="1" x14ac:dyDescent="0.2">
      <c r="A82" s="256">
        <v>92</v>
      </c>
      <c r="B82" s="257" t="s">
        <v>316</v>
      </c>
      <c r="C82" s="258"/>
      <c r="D82" s="259">
        <v>3.795230455303042</v>
      </c>
      <c r="E82" s="260">
        <v>4873</v>
      </c>
      <c r="F82" s="261">
        <v>4960</v>
      </c>
      <c r="G82" s="261">
        <v>4917</v>
      </c>
      <c r="H82" s="261">
        <v>4983</v>
      </c>
      <c r="I82" s="262">
        <v>5093</v>
      </c>
      <c r="J82" s="260">
        <v>-220</v>
      </c>
      <c r="K82" s="263">
        <v>-4.319654427645788</v>
      </c>
    </row>
    <row r="83" spans="1:11" s="113" customFormat="1" ht="13.5" customHeight="1" x14ac:dyDescent="0.15">
      <c r="A83" s="256">
        <v>93</v>
      </c>
      <c r="B83" s="257" t="s">
        <v>317</v>
      </c>
      <c r="C83" s="258"/>
      <c r="D83" s="259">
        <v>0.18224582937428932</v>
      </c>
      <c r="E83" s="260">
        <v>234</v>
      </c>
      <c r="F83" s="261">
        <v>235</v>
      </c>
      <c r="G83" s="261">
        <v>241</v>
      </c>
      <c r="H83" s="261">
        <v>247</v>
      </c>
      <c r="I83" s="262">
        <v>243</v>
      </c>
      <c r="J83" s="260">
        <v>-9</v>
      </c>
      <c r="K83" s="263">
        <v>-3.7037037037037037</v>
      </c>
    </row>
    <row r="84" spans="1:11" s="86" customFormat="1" ht="13.5" customHeight="1" x14ac:dyDescent="0.2">
      <c r="A84" s="256">
        <v>94</v>
      </c>
      <c r="B84" s="257" t="s">
        <v>318</v>
      </c>
      <c r="C84" s="258"/>
      <c r="D84" s="259">
        <v>1.82635243539619</v>
      </c>
      <c r="E84" s="260">
        <v>2345</v>
      </c>
      <c r="F84" s="261">
        <v>2358</v>
      </c>
      <c r="G84" s="261">
        <v>2382</v>
      </c>
      <c r="H84" s="261">
        <v>2456</v>
      </c>
      <c r="I84" s="262">
        <v>2535</v>
      </c>
      <c r="J84" s="260">
        <v>-190</v>
      </c>
      <c r="K84" s="263">
        <v>-7.4950690335305721</v>
      </c>
    </row>
    <row r="85" spans="1:11" s="86" customFormat="1" ht="13.5" customHeight="1" x14ac:dyDescent="0.2">
      <c r="A85" s="270" t="s">
        <v>319</v>
      </c>
      <c r="B85" s="271" t="s">
        <v>320</v>
      </c>
      <c r="C85" s="272"/>
      <c r="D85" s="273">
        <v>0.46496051340363559</v>
      </c>
      <c r="E85" s="274">
        <v>597</v>
      </c>
      <c r="F85" s="275">
        <v>612</v>
      </c>
      <c r="G85" s="275">
        <v>629</v>
      </c>
      <c r="H85" s="275">
        <v>627</v>
      </c>
      <c r="I85" s="276">
        <v>616</v>
      </c>
      <c r="J85" s="274">
        <v>-19</v>
      </c>
      <c r="K85" s="549">
        <v>-3.0844155844155843</v>
      </c>
    </row>
    <row r="86" spans="1:11" ht="12.75" customHeight="1" x14ac:dyDescent="0.2">
      <c r="A86" s="113"/>
      <c r="B86" s="113"/>
      <c r="C86" s="113"/>
      <c r="D86" s="113"/>
      <c r="E86" s="113"/>
      <c r="F86" s="113"/>
      <c r="G86" s="113"/>
      <c r="H86" s="113"/>
      <c r="I86" s="113"/>
      <c r="J86" s="113"/>
      <c r="K86" s="114" t="s">
        <v>37</v>
      </c>
    </row>
    <row r="87" spans="1:11" ht="15.75" customHeight="1" x14ac:dyDescent="0.2">
      <c r="A87" s="113" t="s">
        <v>116</v>
      </c>
      <c r="B87" s="113"/>
      <c r="C87" s="113"/>
      <c r="D87" s="113"/>
      <c r="E87" s="113"/>
      <c r="F87" s="113"/>
      <c r="G87" s="113"/>
      <c r="H87" s="113"/>
      <c r="I87" s="113"/>
      <c r="J87" s="113"/>
      <c r="K87" s="113"/>
    </row>
    <row r="88" spans="1:11" ht="15.75" customHeight="1" x14ac:dyDescent="0.2">
      <c r="A88" s="277" t="s">
        <v>321</v>
      </c>
      <c r="B88" s="278"/>
      <c r="C88" s="278"/>
      <c r="D88" s="278"/>
      <c r="E88" s="278"/>
      <c r="F88" s="113"/>
      <c r="G88" s="113"/>
      <c r="H88" s="113"/>
      <c r="I88" s="113"/>
      <c r="J88" s="113"/>
      <c r="K88" s="113"/>
    </row>
    <row r="89" spans="1:11" ht="57" customHeight="1" x14ac:dyDescent="0.2">
      <c r="A89" s="279" t="s">
        <v>322</v>
      </c>
      <c r="B89" s="279"/>
      <c r="C89" s="279"/>
      <c r="D89" s="279"/>
      <c r="E89" s="279"/>
      <c r="F89" s="279"/>
      <c r="G89" s="279"/>
      <c r="H89" s="279"/>
      <c r="I89" s="279"/>
      <c r="J89" s="279"/>
      <c r="K89" s="279"/>
    </row>
    <row r="90" spans="1:11" ht="21.75" customHeight="1" x14ac:dyDescent="0.2">
      <c r="A90" s="116" t="s">
        <v>323</v>
      </c>
      <c r="B90" s="116"/>
      <c r="C90" s="116"/>
      <c r="D90" s="116"/>
      <c r="E90" s="116"/>
      <c r="F90" s="116"/>
      <c r="G90" s="116"/>
      <c r="H90" s="116"/>
      <c r="I90" s="116"/>
      <c r="J90" s="116"/>
      <c r="K90" s="116"/>
    </row>
    <row r="91" spans="1:11" ht="15.75" customHeight="1" x14ac:dyDescent="0.2">
      <c r="A91" s="116" t="s">
        <v>324</v>
      </c>
      <c r="B91" s="116"/>
      <c r="C91" s="116"/>
      <c r="D91" s="116"/>
      <c r="E91" s="116"/>
      <c r="F91" s="116"/>
      <c r="G91" s="116"/>
      <c r="H91" s="116"/>
      <c r="I91" s="116"/>
      <c r="J91" s="116"/>
      <c r="K91" s="116"/>
    </row>
    <row r="92" spans="1:11" ht="15.75" customHeight="1" x14ac:dyDescent="0.2">
      <c r="A92" s="280"/>
      <c r="B92" s="280"/>
      <c r="C92" s="280"/>
      <c r="D92" s="280"/>
      <c r="E92" s="280"/>
      <c r="F92" s="280"/>
      <c r="G92" s="280"/>
      <c r="H92" s="280"/>
      <c r="I92" s="280"/>
      <c r="J92" s="280"/>
      <c r="K92" s="280"/>
    </row>
    <row r="93" spans="1:11" ht="15.75" customHeight="1" x14ac:dyDescent="0.2">
      <c r="D93" s="53"/>
      <c r="E93" s="53"/>
      <c r="F93" s="53"/>
      <c r="G93" s="53"/>
      <c r="H93" s="53"/>
      <c r="I93" s="53"/>
      <c r="J93" s="53"/>
      <c r="K93" s="53"/>
    </row>
    <row r="94" spans="1:11" ht="15.75" customHeight="1" x14ac:dyDescent="0.2">
      <c r="D94" s="53"/>
      <c r="E94" s="53"/>
      <c r="F94" s="53"/>
      <c r="G94" s="53"/>
      <c r="H94" s="53"/>
      <c r="I94" s="53"/>
      <c r="J94" s="53"/>
      <c r="K94" s="53"/>
    </row>
    <row r="95" spans="1:11" ht="15.75" customHeight="1" x14ac:dyDescent="0.2">
      <c r="D95" s="53"/>
      <c r="E95" s="53"/>
      <c r="F95" s="53"/>
      <c r="G95" s="53"/>
      <c r="H95" s="53"/>
      <c r="I95" s="53"/>
      <c r="J95" s="53"/>
      <c r="K95" s="53"/>
    </row>
    <row r="96" spans="1:11" ht="15.75" customHeight="1" x14ac:dyDescent="0.2">
      <c r="D96" s="53"/>
      <c r="E96" s="53"/>
      <c r="F96" s="53"/>
      <c r="G96" s="53"/>
      <c r="H96" s="53"/>
      <c r="I96" s="53"/>
      <c r="J96" s="53"/>
      <c r="K96" s="53"/>
    </row>
    <row r="97" spans="4:11" ht="15.75" customHeight="1" x14ac:dyDescent="0.2">
      <c r="D97" s="53"/>
      <c r="E97" s="53"/>
      <c r="F97" s="53"/>
      <c r="G97" s="53"/>
      <c r="H97" s="53"/>
      <c r="I97" s="53"/>
      <c r="J97" s="53"/>
      <c r="K97" s="53"/>
    </row>
    <row r="98" spans="4:11" ht="15.75" customHeight="1" x14ac:dyDescent="0.2">
      <c r="D98" s="53"/>
      <c r="E98" s="53"/>
      <c r="F98" s="53"/>
      <c r="G98" s="53"/>
      <c r="H98" s="53"/>
      <c r="I98" s="53"/>
      <c r="J98" s="53"/>
      <c r="K98" s="53"/>
    </row>
    <row r="99" spans="4:11" ht="15.75" customHeight="1" x14ac:dyDescent="0.2">
      <c r="D99" s="53"/>
      <c r="E99" s="53"/>
      <c r="F99" s="53"/>
      <c r="G99" s="53"/>
      <c r="H99" s="53"/>
      <c r="I99" s="53"/>
      <c r="J99" s="53"/>
      <c r="K99" s="53"/>
    </row>
    <row r="100" spans="4:11" ht="18" customHeight="1" x14ac:dyDescent="0.2">
      <c r="D100" s="53"/>
      <c r="E100" s="53"/>
      <c r="F100" s="53"/>
      <c r="G100" s="53"/>
      <c r="H100" s="53"/>
      <c r="I100" s="53"/>
      <c r="J100" s="53"/>
      <c r="K100" s="53"/>
    </row>
    <row r="101" spans="4:11" ht="18" customHeight="1" x14ac:dyDescent="0.2">
      <c r="D101" s="53"/>
      <c r="E101" s="53"/>
      <c r="F101" s="53"/>
      <c r="G101" s="53"/>
      <c r="H101" s="53"/>
      <c r="I101" s="53"/>
      <c r="J101" s="53"/>
      <c r="K101" s="53"/>
    </row>
    <row r="102" spans="4:11" ht="18" customHeight="1" x14ac:dyDescent="0.2">
      <c r="D102" s="53"/>
      <c r="E102" s="53"/>
      <c r="F102" s="53"/>
      <c r="G102" s="53"/>
      <c r="H102" s="53"/>
      <c r="I102" s="53"/>
      <c r="J102" s="53"/>
      <c r="K102" s="53"/>
    </row>
    <row r="103" spans="4:11" ht="18" customHeight="1" x14ac:dyDescent="0.2">
      <c r="D103" s="53"/>
      <c r="E103" s="53"/>
      <c r="F103" s="53"/>
      <c r="G103" s="53"/>
      <c r="H103" s="53"/>
      <c r="I103" s="53"/>
      <c r="J103" s="53"/>
      <c r="K103" s="53"/>
    </row>
    <row r="104" spans="4:11" ht="18" customHeight="1" x14ac:dyDescent="0.2">
      <c r="D104" s="53"/>
      <c r="E104" s="53"/>
      <c r="F104" s="53"/>
      <c r="G104" s="53"/>
      <c r="H104" s="53"/>
      <c r="I104" s="53"/>
      <c r="J104" s="53"/>
      <c r="K104" s="53"/>
    </row>
    <row r="105" spans="4:11" ht="18" customHeight="1" x14ac:dyDescent="0.2">
      <c r="D105" s="53"/>
      <c r="E105" s="53"/>
      <c r="F105" s="53"/>
      <c r="G105" s="53"/>
      <c r="H105" s="53"/>
      <c r="I105" s="53"/>
      <c r="J105" s="53"/>
      <c r="K105" s="53"/>
    </row>
    <row r="106" spans="4:11" ht="18" customHeight="1" x14ac:dyDescent="0.2">
      <c r="D106" s="53"/>
      <c r="E106" s="53"/>
      <c r="F106" s="53"/>
      <c r="G106" s="53"/>
      <c r="H106" s="53"/>
      <c r="I106" s="53"/>
      <c r="J106" s="53"/>
      <c r="K106" s="53"/>
    </row>
    <row r="107" spans="4:11" ht="18" customHeight="1" x14ac:dyDescent="0.2">
      <c r="D107" s="53"/>
      <c r="E107" s="53"/>
      <c r="F107" s="53"/>
      <c r="G107" s="53"/>
      <c r="H107" s="53"/>
      <c r="I107" s="53"/>
      <c r="J107" s="53"/>
      <c r="K107" s="53"/>
    </row>
    <row r="108" spans="4:11" ht="18" customHeight="1" x14ac:dyDescent="0.2">
      <c r="D108" s="53"/>
      <c r="E108" s="53"/>
      <c r="F108" s="53"/>
      <c r="G108" s="53"/>
      <c r="H108" s="53"/>
      <c r="I108" s="53"/>
      <c r="J108" s="53"/>
      <c r="K108" s="53"/>
    </row>
    <row r="109" spans="4:11" ht="18" customHeight="1" x14ac:dyDescent="0.2">
      <c r="D109" s="53"/>
      <c r="E109" s="53"/>
      <c r="F109" s="53"/>
      <c r="G109" s="53"/>
      <c r="H109" s="53"/>
      <c r="I109" s="53"/>
      <c r="J109" s="53"/>
      <c r="K109" s="53"/>
    </row>
    <row r="110" spans="4:11" ht="18" customHeight="1" x14ac:dyDescent="0.2">
      <c r="D110" s="53"/>
      <c r="E110" s="53"/>
      <c r="F110" s="53"/>
      <c r="G110" s="53"/>
      <c r="H110" s="53"/>
      <c r="I110" s="53"/>
      <c r="J110" s="53"/>
      <c r="K110" s="53"/>
    </row>
    <row r="111" spans="4:11" ht="18" customHeight="1" x14ac:dyDescent="0.2">
      <c r="D111" s="53"/>
      <c r="E111" s="53"/>
      <c r="F111" s="53"/>
      <c r="G111" s="53"/>
      <c r="H111" s="53"/>
      <c r="I111" s="53"/>
      <c r="J111" s="53"/>
      <c r="K111" s="53"/>
    </row>
    <row r="112" spans="4:11" ht="18" customHeight="1" x14ac:dyDescent="0.2">
      <c r="D112" s="53"/>
      <c r="E112" s="53"/>
      <c r="F112" s="53"/>
      <c r="G112" s="53"/>
      <c r="H112" s="53"/>
      <c r="I112" s="53"/>
      <c r="J112" s="53"/>
      <c r="K112" s="53"/>
    </row>
    <row r="113" spans="4:11" ht="18"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row r="198" spans="4:11" ht="15.95" customHeight="1" x14ac:dyDescent="0.2">
      <c r="D198" s="53"/>
      <c r="E198" s="53"/>
      <c r="F198" s="53"/>
      <c r="G198" s="53"/>
      <c r="H198" s="53"/>
      <c r="I198" s="53"/>
      <c r="J198" s="53"/>
      <c r="K198" s="53"/>
    </row>
    <row r="199" spans="4:11" ht="15.95" customHeight="1" x14ac:dyDescent="0.2">
      <c r="D199" s="53"/>
      <c r="E199" s="53"/>
      <c r="F199" s="53"/>
      <c r="G199" s="53"/>
      <c r="H199" s="53"/>
      <c r="I199" s="53"/>
      <c r="J199" s="53"/>
      <c r="K199" s="53"/>
    </row>
    <row r="200" spans="4:11" ht="15.95" customHeight="1" x14ac:dyDescent="0.2">
      <c r="D200" s="53"/>
      <c r="E200" s="53"/>
      <c r="F200" s="53"/>
      <c r="G200" s="53"/>
      <c r="H200" s="53"/>
      <c r="I200" s="53"/>
      <c r="J200" s="53"/>
      <c r="K200" s="53"/>
    </row>
    <row r="201" spans="4:11" ht="15.95" customHeight="1" x14ac:dyDescent="0.2">
      <c r="D201" s="53"/>
      <c r="E201" s="53"/>
      <c r="F201" s="53"/>
      <c r="G201" s="53"/>
      <c r="H201" s="53"/>
      <c r="I201" s="53"/>
      <c r="J201" s="53"/>
      <c r="K201" s="53"/>
    </row>
    <row r="202" spans="4:11" ht="15.95" customHeight="1" x14ac:dyDescent="0.2">
      <c r="D202" s="53"/>
      <c r="E202" s="53"/>
      <c r="F202" s="53"/>
      <c r="G202" s="53"/>
      <c r="H202" s="53"/>
      <c r="I202" s="53"/>
      <c r="J202" s="53"/>
      <c r="K202" s="53"/>
    </row>
    <row r="203" spans="4:11" ht="15.95" customHeight="1" x14ac:dyDescent="0.2">
      <c r="D203" s="53"/>
      <c r="E203" s="53"/>
      <c r="F203" s="53"/>
      <c r="G203" s="53"/>
      <c r="H203" s="53"/>
      <c r="I203" s="53"/>
      <c r="J203" s="53"/>
      <c r="K203" s="53"/>
    </row>
    <row r="204" spans="4:11" ht="15.95" customHeight="1" x14ac:dyDescent="0.2">
      <c r="D204" s="53"/>
      <c r="E204" s="53"/>
      <c r="F204" s="53"/>
      <c r="G204" s="53"/>
      <c r="H204" s="53"/>
      <c r="I204" s="53"/>
      <c r="J204" s="53"/>
      <c r="K204" s="53"/>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2025-12-17T21:26:17Z</dcterms:created>
  <dcterms:modified xsi:type="dcterms:W3CDTF">2025-12-17T21:28:14Z</dcterms:modified>
</cp:coreProperties>
</file>