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C993775F-B43D-4C12-8E35-2A580DEF77EC}" xr6:coauthVersionLast="47" xr6:coauthVersionMax="47" xr10:uidLastSave="{00000000-0000-0000-0000-000000000000}"/>
  <bookViews>
    <workbookView xWindow="2340" yWindow="1110" windowWidth="19320" windowHeight="15090" xr2:uid="{15D71A87-FF85-4E0E-9D9E-2F988C108FC2}"/>
  </bookViews>
  <sheets>
    <sheet name="Deckblatt" sheetId="1" r:id="rId1"/>
    <sheet name="Impressum" sheetId="2" r:id="rId2"/>
    <sheet name="Inhaltsverzeichnis" sheetId="3" r:id="rId3"/>
    <sheet name="Tabelle 1" sheetId="4" r:id="rId4"/>
    <sheet name="Diagramm" sheetId="5" r:id="rId5"/>
    <sheet name="Tabelle 2.1" sheetId="6" r:id="rId6"/>
    <sheet name="Tabelle 2.2" sheetId="7" r:id="rId7"/>
    <sheet name="Tabelle 2.3" sheetId="8" r:id="rId8"/>
    <sheet name="Tabelle 2.4" sheetId="9" r:id="rId9"/>
    <sheet name="Tabelle 3.1" sheetId="10" r:id="rId10"/>
    <sheet name="Tabelle 3.2" sheetId="11" r:id="rId11"/>
    <sheet name="Tabelle 3.3" sheetId="12" r:id="rId12"/>
    <sheet name="Tabelle 3.4" sheetId="13" r:id="rId13"/>
    <sheet name="Tabelle 4.1" sheetId="14" r:id="rId14"/>
    <sheet name="Tabelle 4.2" sheetId="15" r:id="rId15"/>
    <sheet name="Tabelle 4.3" sheetId="16" r:id="rId16"/>
    <sheet name="Tabelle 5.1" sheetId="17" r:id="rId17"/>
    <sheet name="Tabelle 5.2" sheetId="18" r:id="rId18"/>
    <sheet name="Tabelle 6" sheetId="19" r:id="rId19"/>
    <sheet name="Hinweis - Berufsaggregate" sheetId="20" r:id="rId20"/>
    <sheet name="Hinweis_Befristung" sheetId="21" r:id="rId21"/>
    <sheet name="Hinweis_beg_been_BV" sheetId="22" r:id="rId22"/>
    <sheet name="Hinweise_BST-Revisionen" sheetId="23" r:id="rId23"/>
    <sheet name="Hinweise_SvB_GB" sheetId="24" r:id="rId24"/>
    <sheet name="Daten_Diagramme" sheetId="25" state="hidden" r:id="rId25"/>
    <sheet name="Statistik-Infoseite" sheetId="26" r:id="rId26"/>
  </sheets>
  <definedNames>
    <definedName name="_xlnm.Print_Area" localSheetId="0">Deckblatt!$A$1:$H$59</definedName>
    <definedName name="_xlnm.Print_Area" localSheetId="4">Diagramm!$A$1:$I$46</definedName>
    <definedName name="_xlnm.Print_Area" localSheetId="19">'Hinweis - Berufsaggregate'!$A$1:$B$26</definedName>
    <definedName name="_xlnm.Print_Area" localSheetId="21">Hinweis_beg_been_BV!$A$1:$B$20</definedName>
    <definedName name="_xlnm.Print_Area" localSheetId="22">'Hinweise_BST-Revisionen'!$A$1:$B$10</definedName>
    <definedName name="_xlnm.Print_Area" localSheetId="23">Hinweise_SvB_GB!$A$1:$B$22</definedName>
    <definedName name="_xlnm.Print_Area" localSheetId="2">Inhaltsverzeichnis!$A$1:$G$50</definedName>
    <definedName name="_xlnm.Print_Area" localSheetId="3">'Tabelle 1'!$A$1:$J$62</definedName>
    <definedName name="_xlnm.Print_Area" localSheetId="5">'Tabelle 2.1'!$A$1:$J$80</definedName>
    <definedName name="_xlnm.Print_Area" localSheetId="6">'Tabelle 2.2'!$A$1:$L$87</definedName>
    <definedName name="_xlnm.Print_Area" localSheetId="7">'Tabelle 2.3'!$A$1:$J$41</definedName>
    <definedName name="_xlnm.Print_Area" localSheetId="8">'Tabelle 2.4'!$A$1:$K$91</definedName>
    <definedName name="_xlnm.Print_Area" localSheetId="9">'Tabelle 3.1'!$A$1:$J$69</definedName>
    <definedName name="_xlnm.Print_Area" localSheetId="10">'Tabelle 3.2'!$A$1:$L$54</definedName>
    <definedName name="_xlnm.Print_Area" localSheetId="11">'Tabelle 3.3'!$A$1:$J$42</definedName>
    <definedName name="_xlnm.Print_Area" localSheetId="12">'Tabelle 3.4'!$A$1:$K$91</definedName>
    <definedName name="_xlnm.Print_Area" localSheetId="13">'Tabelle 4.1'!$A$1:$L$62</definedName>
    <definedName name="_xlnm.Print_Area" localSheetId="14">'Tabelle 4.2'!$A$1:$J$42</definedName>
    <definedName name="_xlnm.Print_Area" localSheetId="15">'Tabelle 4.3'!$A$1:$K$89</definedName>
    <definedName name="_xlnm.Print_Area" localSheetId="16">'Tabelle 5.1'!$A$1:$J$42</definedName>
    <definedName name="_xlnm.Print_Area" localSheetId="17">'Tabelle 5.2'!$A$1:$K$89</definedName>
    <definedName name="_xlnm.Print_Area" localSheetId="18">'Tabelle 6'!$A$1:$M$75</definedName>
    <definedName name="_xlnm.Print_Titles" localSheetId="19">'Hinweis - Berufsaggregate'!$1:$7</definedName>
    <definedName name="_xlnm.Print_Titles" localSheetId="21">Hinweis_beg_been_BV!$1:$3</definedName>
    <definedName name="_xlnm.Print_Titles" localSheetId="23">Hinweise_SvB_GB!$1:$3</definedName>
    <definedName name="_xlnm.Print_Titles" localSheetId="6">'Tabelle 2.2'!$1:$11</definedName>
    <definedName name="_xlnm.Print_Titles" localSheetId="8">'Tabelle 2.4'!$1:$23</definedName>
    <definedName name="_xlnm.Print_Titles" localSheetId="12">'Tabelle 3.4'!$1:$23</definedName>
    <definedName name="_xlnm.Print_Titles" localSheetId="15">'Tabelle 4.3'!$1:$17</definedName>
    <definedName name="_xlnm.Print_Titles" localSheetId="17">'Tabelle 5.2'!$1:$17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76" i="25" l="1"/>
  <c r="H76" i="25"/>
  <c r="K76" i="25" s="1"/>
  <c r="K78" i="25" s="1"/>
  <c r="G76" i="25"/>
  <c r="F76" i="25"/>
  <c r="E76" i="25"/>
  <c r="L75" i="25"/>
  <c r="H75" i="25" s="1"/>
  <c r="G75" i="25"/>
  <c r="F75" i="25"/>
  <c r="E75" i="25"/>
  <c r="L74" i="25"/>
  <c r="H74" i="25" s="1"/>
  <c r="G74" i="25"/>
  <c r="F74" i="25"/>
  <c r="E74" i="25"/>
  <c r="L73" i="25"/>
  <c r="H73" i="25"/>
  <c r="K73" i="25" s="1"/>
  <c r="G73" i="25"/>
  <c r="F73" i="25"/>
  <c r="E73" i="25"/>
  <c r="L72" i="25"/>
  <c r="H72" i="25" s="1"/>
  <c r="G72" i="25"/>
  <c r="F72" i="25"/>
  <c r="E72" i="25"/>
  <c r="L71" i="25"/>
  <c r="H71" i="25" s="1"/>
  <c r="G71" i="25"/>
  <c r="F71" i="25"/>
  <c r="E71" i="25"/>
  <c r="L70" i="25"/>
  <c r="H70" i="25"/>
  <c r="K70" i="25" s="1"/>
  <c r="G70" i="25"/>
  <c r="F70" i="25"/>
  <c r="E70" i="25"/>
  <c r="L69" i="25"/>
  <c r="H69" i="25" s="1"/>
  <c r="G69" i="25"/>
  <c r="F69" i="25"/>
  <c r="E69" i="25"/>
  <c r="L68" i="25"/>
  <c r="H68" i="25" s="1"/>
  <c r="G68" i="25"/>
  <c r="F68" i="25"/>
  <c r="E68" i="25"/>
  <c r="L67" i="25"/>
  <c r="H67" i="25"/>
  <c r="K67" i="25" s="1"/>
  <c r="G67" i="25"/>
  <c r="F67" i="25"/>
  <c r="E67" i="25"/>
  <c r="L66" i="25"/>
  <c r="H66" i="25" s="1"/>
  <c r="G66" i="25"/>
  <c r="F66" i="25"/>
  <c r="E66" i="25"/>
  <c r="L65" i="25"/>
  <c r="H65" i="25" s="1"/>
  <c r="G65" i="25"/>
  <c r="F65" i="25"/>
  <c r="E65" i="25"/>
  <c r="L64" i="25"/>
  <c r="H64" i="25"/>
  <c r="K64" i="25" s="1"/>
  <c r="G64" i="25"/>
  <c r="F64" i="25"/>
  <c r="E64" i="25"/>
  <c r="L63" i="25"/>
  <c r="H63" i="25" s="1"/>
  <c r="G63" i="25"/>
  <c r="F63" i="25"/>
  <c r="E63" i="25"/>
  <c r="L62" i="25"/>
  <c r="H62" i="25" s="1"/>
  <c r="G62" i="25"/>
  <c r="F62" i="25"/>
  <c r="E62" i="25"/>
  <c r="L61" i="25"/>
  <c r="H61" i="25"/>
  <c r="K61" i="25" s="1"/>
  <c r="G61" i="25"/>
  <c r="F61" i="25"/>
  <c r="E61" i="25"/>
  <c r="L60" i="25"/>
  <c r="H60" i="25" s="1"/>
  <c r="G60" i="25"/>
  <c r="F60" i="25"/>
  <c r="E60" i="25"/>
  <c r="L59" i="25"/>
  <c r="H59" i="25" s="1"/>
  <c r="G59" i="25"/>
  <c r="F59" i="25"/>
  <c r="E59" i="25"/>
  <c r="L58" i="25"/>
  <c r="H58" i="25"/>
  <c r="K58" i="25" s="1"/>
  <c r="G58" i="25"/>
  <c r="F58" i="25"/>
  <c r="E58" i="25"/>
  <c r="L57" i="25"/>
  <c r="H57" i="25" s="1"/>
  <c r="G57" i="25"/>
  <c r="F57" i="25"/>
  <c r="E57" i="25"/>
  <c r="L56" i="25"/>
  <c r="H56" i="25" s="1"/>
  <c r="G56" i="25"/>
  <c r="F56" i="25"/>
  <c r="E56" i="25"/>
  <c r="L55" i="25"/>
  <c r="H55" i="25"/>
  <c r="K55" i="25" s="1"/>
  <c r="G55" i="25"/>
  <c r="F55" i="25"/>
  <c r="E55" i="25"/>
  <c r="L54" i="25"/>
  <c r="H54" i="25" s="1"/>
  <c r="G54" i="25"/>
  <c r="F54" i="25"/>
  <c r="E54" i="25"/>
  <c r="L53" i="25"/>
  <c r="H53" i="25" s="1"/>
  <c r="G53" i="25"/>
  <c r="F53" i="25"/>
  <c r="E53" i="25"/>
  <c r="L52" i="25"/>
  <c r="H52" i="25"/>
  <c r="K52" i="25" s="1"/>
  <c r="G52" i="25"/>
  <c r="F52" i="25"/>
  <c r="E52" i="25"/>
  <c r="C46" i="25"/>
  <c r="G46" i="25" s="1"/>
  <c r="B46" i="25"/>
  <c r="H46" i="25" s="1"/>
  <c r="C45" i="25"/>
  <c r="G45" i="25" s="1"/>
  <c r="B45" i="25"/>
  <c r="H45" i="25" s="1"/>
  <c r="C44" i="25"/>
  <c r="G44" i="25" s="1"/>
  <c r="B44" i="25"/>
  <c r="H44" i="25" s="1"/>
  <c r="C43" i="25"/>
  <c r="G43" i="25" s="1"/>
  <c r="B43" i="25"/>
  <c r="H43" i="25" s="1"/>
  <c r="C42" i="25"/>
  <c r="G42" i="25" s="1"/>
  <c r="B42" i="25"/>
  <c r="H42" i="25" s="1"/>
  <c r="C41" i="25"/>
  <c r="G41" i="25" s="1"/>
  <c r="B41" i="25"/>
  <c r="H41" i="25" s="1"/>
  <c r="C40" i="25"/>
  <c r="G40" i="25" s="1"/>
  <c r="B40" i="25"/>
  <c r="H40" i="25" s="1"/>
  <c r="C39" i="25"/>
  <c r="G39" i="25" s="1"/>
  <c r="B39" i="25"/>
  <c r="H39" i="25" s="1"/>
  <c r="C38" i="25"/>
  <c r="I38" i="25" s="1"/>
  <c r="B38" i="25"/>
  <c r="H38" i="25" s="1"/>
  <c r="E37" i="25"/>
  <c r="D37" i="25"/>
  <c r="F36" i="25"/>
  <c r="E36" i="25"/>
  <c r="D36" i="25"/>
  <c r="C36" i="25"/>
  <c r="I36" i="25" s="1"/>
  <c r="B36" i="25"/>
  <c r="J36" i="25" s="1"/>
  <c r="D35" i="25"/>
  <c r="C35" i="25"/>
  <c r="I35" i="25" s="1"/>
  <c r="B35" i="25"/>
  <c r="J35" i="25" s="1"/>
  <c r="D34" i="25"/>
  <c r="C34" i="25"/>
  <c r="I34" i="25" s="1"/>
  <c r="B34" i="25"/>
  <c r="J34" i="25" s="1"/>
  <c r="C33" i="25"/>
  <c r="I33" i="25" s="1"/>
  <c r="B33" i="25"/>
  <c r="J33" i="25" s="1"/>
  <c r="E32" i="25"/>
  <c r="C32" i="25"/>
  <c r="I32" i="25" s="1"/>
  <c r="B32" i="25"/>
  <c r="J32" i="25" s="1"/>
  <c r="F31" i="25"/>
  <c r="C31" i="25"/>
  <c r="I31" i="25" s="1"/>
  <c r="B31" i="25"/>
  <c r="J31" i="25" s="1"/>
  <c r="F30" i="25"/>
  <c r="E30" i="25"/>
  <c r="C30" i="25"/>
  <c r="I30" i="25" s="1"/>
  <c r="B30" i="25"/>
  <c r="K30" i="25" s="1"/>
  <c r="F29" i="25"/>
  <c r="E29" i="25"/>
  <c r="D29" i="25"/>
  <c r="C29" i="25"/>
  <c r="I29" i="25" s="1"/>
  <c r="B29" i="25"/>
  <c r="J29" i="25" s="1"/>
  <c r="D28" i="25"/>
  <c r="C28" i="25"/>
  <c r="I28" i="25" s="1"/>
  <c r="B28" i="25"/>
  <c r="J28" i="25" s="1"/>
  <c r="E27" i="25"/>
  <c r="D27" i="25"/>
  <c r="C27" i="25"/>
  <c r="G27" i="25" s="1"/>
  <c r="B27" i="25"/>
  <c r="J27" i="25" s="1"/>
  <c r="F26" i="25"/>
  <c r="C26" i="25"/>
  <c r="I26" i="25" s="1"/>
  <c r="B26" i="25"/>
  <c r="J26" i="25" s="1"/>
  <c r="F25" i="25"/>
  <c r="C25" i="25"/>
  <c r="I25" i="25" s="1"/>
  <c r="B25" i="25"/>
  <c r="J25" i="25" s="1"/>
  <c r="F24" i="25"/>
  <c r="E24" i="25"/>
  <c r="D24" i="25"/>
  <c r="C24" i="25"/>
  <c r="I24" i="25" s="1"/>
  <c r="B24" i="25"/>
  <c r="K24" i="25" s="1"/>
  <c r="D23" i="25"/>
  <c r="C23" i="25"/>
  <c r="I23" i="25" s="1"/>
  <c r="B23" i="25"/>
  <c r="J23" i="25" s="1"/>
  <c r="D22" i="25"/>
  <c r="C22" i="25"/>
  <c r="I22" i="25" s="1"/>
  <c r="B22" i="25"/>
  <c r="J22" i="25" s="1"/>
  <c r="C21" i="25"/>
  <c r="I21" i="25" s="1"/>
  <c r="B21" i="25"/>
  <c r="J21" i="25" s="1"/>
  <c r="C20" i="25"/>
  <c r="I20" i="25" s="1"/>
  <c r="B20" i="25"/>
  <c r="J20" i="25" s="1"/>
  <c r="F19" i="25"/>
  <c r="C19" i="25"/>
  <c r="I19" i="25" s="1"/>
  <c r="B19" i="25"/>
  <c r="J19" i="25" s="1"/>
  <c r="F18" i="25"/>
  <c r="E18" i="25"/>
  <c r="C18" i="25"/>
  <c r="I18" i="25" s="1"/>
  <c r="B18" i="25"/>
  <c r="J18" i="25" s="1"/>
  <c r="F17" i="25"/>
  <c r="D17" i="25"/>
  <c r="C17" i="25"/>
  <c r="I17" i="25" s="1"/>
  <c r="B17" i="25"/>
  <c r="J17" i="25" s="1"/>
  <c r="D16" i="25"/>
  <c r="C16" i="25"/>
  <c r="I16" i="25" s="1"/>
  <c r="B16" i="25"/>
  <c r="K16" i="25" s="1"/>
  <c r="E15" i="25"/>
  <c r="D15" i="25"/>
  <c r="C15" i="25"/>
  <c r="I15" i="25" s="1"/>
  <c r="B15" i="25"/>
  <c r="J15" i="25" s="1"/>
  <c r="F14" i="25"/>
  <c r="C14" i="25"/>
  <c r="I14" i="25" s="1"/>
  <c r="B14" i="25"/>
  <c r="J14" i="25" s="1"/>
  <c r="C9" i="25"/>
  <c r="I9" i="25" s="1"/>
  <c r="B9" i="25"/>
  <c r="J9" i="25" s="1"/>
  <c r="F8" i="25"/>
  <c r="E8" i="25"/>
  <c r="D8" i="25"/>
  <c r="C8" i="25"/>
  <c r="G8" i="25" s="1"/>
  <c r="B8" i="25"/>
  <c r="J8" i="25" s="1"/>
  <c r="E7" i="25"/>
  <c r="C7" i="25"/>
  <c r="I7" i="25" s="1"/>
  <c r="B7" i="25"/>
  <c r="J7" i="25" s="1"/>
  <c r="F6" i="25"/>
  <c r="C6" i="25"/>
  <c r="I6" i="25" s="1"/>
  <c r="B6" i="25"/>
  <c r="K6" i="25" s="1"/>
  <c r="E21" i="25" l="1"/>
  <c r="E33" i="25"/>
  <c r="E16" i="25"/>
  <c r="E19" i="25"/>
  <c r="E28" i="25"/>
  <c r="E31" i="25"/>
  <c r="E25" i="25"/>
  <c r="E6" i="25"/>
  <c r="E22" i="25"/>
  <c r="E14" i="25"/>
  <c r="E23" i="25"/>
  <c r="E26" i="25"/>
  <c r="E35" i="25"/>
  <c r="E17" i="25"/>
  <c r="E20" i="25"/>
  <c r="E34" i="25"/>
  <c r="E9" i="25"/>
  <c r="D20" i="25"/>
  <c r="F22" i="25"/>
  <c r="D32" i="25"/>
  <c r="F34" i="25"/>
  <c r="F15" i="25"/>
  <c r="D25" i="25"/>
  <c r="F27" i="25"/>
  <c r="D6" i="25"/>
  <c r="D18" i="25"/>
  <c r="F20" i="25"/>
  <c r="D30" i="25"/>
  <c r="F32" i="25"/>
  <c r="D21" i="25"/>
  <c r="F23" i="25"/>
  <c r="D33" i="25"/>
  <c r="F35" i="25"/>
  <c r="D14" i="25"/>
  <c r="F16" i="25"/>
  <c r="D26" i="25"/>
  <c r="F28" i="25"/>
  <c r="D19" i="25"/>
  <c r="F21" i="25"/>
  <c r="D31" i="25"/>
  <c r="F33" i="25"/>
  <c r="D9" i="25"/>
  <c r="F9" i="25"/>
  <c r="D7" i="25"/>
  <c r="F7" i="25"/>
  <c r="K57" i="25"/>
  <c r="J57" i="25"/>
  <c r="I57" i="25"/>
  <c r="K68" i="25"/>
  <c r="J68" i="25"/>
  <c r="I68" i="25"/>
  <c r="K60" i="25"/>
  <c r="J60" i="25"/>
  <c r="I60" i="25"/>
  <c r="K71" i="25"/>
  <c r="J71" i="25"/>
  <c r="I71" i="25"/>
  <c r="K63" i="25"/>
  <c r="J63" i="25"/>
  <c r="I63" i="25"/>
  <c r="K74" i="25"/>
  <c r="J74" i="25"/>
  <c r="I74" i="25"/>
  <c r="K66" i="25"/>
  <c r="J66" i="25"/>
  <c r="I66" i="25"/>
  <c r="K69" i="25"/>
  <c r="J69" i="25"/>
  <c r="I69" i="25"/>
  <c r="K72" i="25"/>
  <c r="J72" i="25"/>
  <c r="I72" i="25"/>
  <c r="K75" i="25"/>
  <c r="J75" i="25"/>
  <c r="I75" i="25"/>
  <c r="K53" i="25"/>
  <c r="J53" i="25"/>
  <c r="I53" i="25"/>
  <c r="K56" i="25"/>
  <c r="J56" i="25"/>
  <c r="I56" i="25"/>
  <c r="K59" i="25"/>
  <c r="J59" i="25"/>
  <c r="I59" i="25"/>
  <c r="K62" i="25"/>
  <c r="J62" i="25"/>
  <c r="I62" i="25"/>
  <c r="K80" i="25"/>
  <c r="K54" i="25"/>
  <c r="J54" i="25"/>
  <c r="I54" i="25"/>
  <c r="K65" i="25"/>
  <c r="J65" i="25"/>
  <c r="I65" i="25"/>
  <c r="K9" i="25"/>
  <c r="K15" i="25"/>
  <c r="K18" i="25"/>
  <c r="K20" i="25"/>
  <c r="K23" i="25"/>
  <c r="K29" i="25"/>
  <c r="L6" i="25"/>
  <c r="L7" i="25"/>
  <c r="L8" i="25"/>
  <c r="L9" i="25"/>
  <c r="L14" i="25"/>
  <c r="L15" i="25"/>
  <c r="L16" i="25"/>
  <c r="L17" i="25"/>
  <c r="L18" i="25"/>
  <c r="L19" i="25"/>
  <c r="L20" i="25"/>
  <c r="L21" i="25"/>
  <c r="L22" i="25"/>
  <c r="L23" i="25"/>
  <c r="L24" i="25"/>
  <c r="L25" i="25"/>
  <c r="L26" i="25"/>
  <c r="L27" i="25"/>
  <c r="L28" i="25"/>
  <c r="L29" i="25"/>
  <c r="L30" i="25"/>
  <c r="L31" i="25"/>
  <c r="L32" i="25"/>
  <c r="L33" i="25"/>
  <c r="L34" i="25"/>
  <c r="L35" i="25"/>
  <c r="L36" i="25"/>
  <c r="J38" i="25"/>
  <c r="J39" i="25"/>
  <c r="J40" i="25"/>
  <c r="J41" i="25"/>
  <c r="J42" i="25"/>
  <c r="J43" i="25"/>
  <c r="J44" i="25"/>
  <c r="J45" i="25"/>
  <c r="J46" i="25"/>
  <c r="K7" i="25"/>
  <c r="K8" i="25"/>
  <c r="K14" i="25"/>
  <c r="K17" i="25"/>
  <c r="K19" i="25"/>
  <c r="K21" i="25"/>
  <c r="K22" i="25"/>
  <c r="K25" i="25"/>
  <c r="K26" i="25"/>
  <c r="K27" i="25"/>
  <c r="K28" i="25"/>
  <c r="K31" i="25"/>
  <c r="K32" i="25"/>
  <c r="K33" i="25"/>
  <c r="K34" i="25"/>
  <c r="K35" i="25"/>
  <c r="K36" i="25"/>
  <c r="I39" i="25"/>
  <c r="I40" i="25"/>
  <c r="I41" i="25"/>
  <c r="I42" i="25"/>
  <c r="I43" i="25"/>
  <c r="I44" i="25"/>
  <c r="I45" i="25"/>
  <c r="I46" i="25"/>
  <c r="M6" i="25"/>
  <c r="M7" i="25"/>
  <c r="M8" i="25"/>
  <c r="M9" i="25"/>
  <c r="M14" i="25"/>
  <c r="M15" i="25"/>
  <c r="M16" i="25"/>
  <c r="M17" i="25"/>
  <c r="M18" i="25"/>
  <c r="M19" i="25"/>
  <c r="M20" i="25"/>
  <c r="M21" i="25"/>
  <c r="M22" i="25"/>
  <c r="M23" i="25"/>
  <c r="M24" i="25"/>
  <c r="M25" i="25"/>
  <c r="M26" i="25"/>
  <c r="M27" i="25"/>
  <c r="M28" i="25"/>
  <c r="M29" i="25"/>
  <c r="M30" i="25"/>
  <c r="M31" i="25"/>
  <c r="M32" i="25"/>
  <c r="M33" i="25"/>
  <c r="M34" i="25"/>
  <c r="M35" i="25"/>
  <c r="M36" i="25"/>
  <c r="K38" i="25"/>
  <c r="K39" i="25"/>
  <c r="K40" i="25"/>
  <c r="K41" i="25"/>
  <c r="K42" i="25"/>
  <c r="K43" i="25"/>
  <c r="K44" i="25"/>
  <c r="K45" i="25"/>
  <c r="K46" i="25"/>
  <c r="L38" i="25"/>
  <c r="L39" i="25"/>
  <c r="L40" i="25"/>
  <c r="L41" i="25"/>
  <c r="L42" i="25"/>
  <c r="L43" i="25"/>
  <c r="L44" i="25"/>
  <c r="L45" i="25"/>
  <c r="L46" i="25"/>
  <c r="M38" i="25"/>
  <c r="M39" i="25"/>
  <c r="M40" i="25"/>
  <c r="M41" i="25"/>
  <c r="M42" i="25"/>
  <c r="M43" i="25"/>
  <c r="M44" i="25"/>
  <c r="M45" i="25"/>
  <c r="M46" i="25"/>
  <c r="D38" i="25"/>
  <c r="D39" i="25"/>
  <c r="D40" i="25"/>
  <c r="D41" i="25"/>
  <c r="D42" i="25"/>
  <c r="D43" i="25"/>
  <c r="D44" i="25"/>
  <c r="D45" i="25"/>
  <c r="D46" i="25"/>
  <c r="G6" i="25"/>
  <c r="G14" i="25"/>
  <c r="G16" i="25"/>
  <c r="G18" i="25"/>
  <c r="G20" i="25"/>
  <c r="G22" i="25"/>
  <c r="G24" i="25"/>
  <c r="G26" i="25"/>
  <c r="G29" i="25"/>
  <c r="G32" i="25"/>
  <c r="H6" i="25"/>
  <c r="H7" i="25"/>
  <c r="H8" i="25"/>
  <c r="H9" i="25"/>
  <c r="H14" i="25"/>
  <c r="H15" i="25"/>
  <c r="H16" i="25"/>
  <c r="H17" i="25"/>
  <c r="H18" i="25"/>
  <c r="H19" i="25"/>
  <c r="H20" i="25"/>
  <c r="H21" i="25"/>
  <c r="H22" i="25"/>
  <c r="H23" i="25"/>
  <c r="H24" i="25"/>
  <c r="H25" i="25"/>
  <c r="H26" i="25"/>
  <c r="H27" i="25"/>
  <c r="H28" i="25"/>
  <c r="H29" i="25"/>
  <c r="H30" i="25"/>
  <c r="H31" i="25"/>
  <c r="H32" i="25"/>
  <c r="H33" i="25"/>
  <c r="H34" i="25"/>
  <c r="H35" i="25"/>
  <c r="H36" i="25"/>
  <c r="F38" i="25"/>
  <c r="F39" i="25"/>
  <c r="F40" i="25"/>
  <c r="F41" i="25"/>
  <c r="F42" i="25"/>
  <c r="F43" i="25"/>
  <c r="F44" i="25"/>
  <c r="F45" i="25"/>
  <c r="F46" i="25"/>
  <c r="I52" i="25"/>
  <c r="I55" i="25"/>
  <c r="I58" i="25"/>
  <c r="I61" i="25"/>
  <c r="I64" i="25"/>
  <c r="I67" i="25"/>
  <c r="I70" i="25"/>
  <c r="I73" i="25"/>
  <c r="I76" i="25"/>
  <c r="I78" i="25" s="1"/>
  <c r="G7" i="25"/>
  <c r="G9" i="25"/>
  <c r="G15" i="25"/>
  <c r="G17" i="25"/>
  <c r="G19" i="25"/>
  <c r="G21" i="25"/>
  <c r="G23" i="25"/>
  <c r="G25" i="25"/>
  <c r="G28" i="25"/>
  <c r="G30" i="25"/>
  <c r="G31" i="25"/>
  <c r="G33" i="25"/>
  <c r="G34" i="25"/>
  <c r="G35" i="25"/>
  <c r="G36" i="25"/>
  <c r="E38" i="25"/>
  <c r="E39" i="25"/>
  <c r="E40" i="25"/>
  <c r="E41" i="25"/>
  <c r="E42" i="25"/>
  <c r="E43" i="25"/>
  <c r="E44" i="25"/>
  <c r="E45" i="25"/>
  <c r="E46" i="25"/>
  <c r="I8" i="25"/>
  <c r="I27" i="25"/>
  <c r="G38" i="25"/>
  <c r="J52" i="25"/>
  <c r="J55" i="25"/>
  <c r="J58" i="25"/>
  <c r="J61" i="25"/>
  <c r="J64" i="25"/>
  <c r="J67" i="25"/>
  <c r="J70" i="25"/>
  <c r="J73" i="25"/>
  <c r="J76" i="25"/>
  <c r="J78" i="25" s="1"/>
  <c r="J6" i="25"/>
  <c r="J16" i="25"/>
  <c r="J24" i="25"/>
  <c r="J30" i="25"/>
  <c r="I80" i="25" l="1"/>
  <c r="I79" i="25"/>
  <c r="K79" i="25"/>
  <c r="J80" i="25"/>
  <c r="J79" i="25"/>
  <c r="I84" i="25" l="1"/>
  <c r="I83" i="25"/>
  <c r="I82" i="25"/>
</calcChain>
</file>

<file path=xl/sharedStrings.xml><?xml version="1.0" encoding="utf-8"?>
<sst xmlns="http://schemas.openxmlformats.org/spreadsheetml/2006/main" count="1673" uniqueCount="552">
  <si>
    <t>Impressum</t>
  </si>
  <si>
    <t>Produktlinie/Reihe:</t>
  </si>
  <si>
    <t>Tabellen</t>
  </si>
  <si>
    <t>Produkt-ID:</t>
  </si>
  <si>
    <t>Titel:</t>
  </si>
  <si>
    <t>Regionalreport über Beschäftigte (Quartalszahlen)</t>
  </si>
  <si>
    <t>Region:</t>
  </si>
  <si>
    <t>Mainz, kreisfreie Stadt (07315)</t>
  </si>
  <si>
    <t>Berichtsmonat:</t>
  </si>
  <si>
    <t>30. September 2025</t>
  </si>
  <si>
    <t>Erstellungsdatum:</t>
  </si>
  <si>
    <t>10.04.2026</t>
  </si>
  <si>
    <t>Periodizität:</t>
  </si>
  <si>
    <t>vierteljährlich</t>
  </si>
  <si>
    <t>Nächster Veröffentlichungstermin:</t>
  </si>
  <si>
    <t>10.07.2026</t>
  </si>
  <si>
    <t>Hinweise:</t>
  </si>
  <si>
    <t xml:space="preserve">In dieser Publikation wird über die sozialversicherungspflichtig und geringfügig entlohnten Beschäftigten berichtet. Eine weitere Unterteilung der geringfügig entlohnten Beschäftigten in ausschließlich geringfügig entlohnte und im Nebenjob tätige Beschäftigte ist bei ausgewählten Merkmalen, wie dem Beruf, aus Geheimhaltungsgründen nicht möglich. Weitergehende Informationen erhalten Sie über Ihren regionalen Statistik-Service. Soweit nicht anders angegeben, beziehen sich alle Zahlen auf den Arbeitsort. </t>
  </si>
  <si>
    <t>Herausgeberin:</t>
  </si>
  <si>
    <t>Bundesagentur für Arbeit</t>
  </si>
  <si>
    <t>Statistik</t>
  </si>
  <si>
    <t>Rückfragen an:</t>
  </si>
  <si>
    <t>Statistik-Service Südwest</t>
  </si>
  <si>
    <t>Saonestr. 2-4</t>
  </si>
  <si>
    <t>60528 Frankfurt a.M.</t>
  </si>
  <si>
    <t>E-Mail:</t>
  </si>
  <si>
    <t>Statistik-Service-Suedwest@arbeitsagentur.de</t>
  </si>
  <si>
    <t>Hotline:</t>
  </si>
  <si>
    <t>069/6670-601</t>
  </si>
  <si>
    <t>Internet:</t>
  </si>
  <si>
    <t>https://statistik.arbeitsagentur.de</t>
  </si>
  <si>
    <t>Zitierhinweis:</t>
  </si>
  <si>
    <t>Statistik der Bundesagentur für Arbeit,</t>
  </si>
  <si>
    <t>Tabellen, Regionalreport über Beschäftigte (Quartalszahlen), Frankfurt a.M., März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</si>
  <si>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</si>
  <si>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</si>
  <si>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</si>
  <si>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</si>
  <si>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</si>
  <si>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</si>
  <si>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Stichtag: 30. September 2025</t>
  </si>
  <si>
    <t>Quartalszahlen im Überblick</t>
  </si>
  <si>
    <t>Sozialversicherungspflichtig und geringfügig entlohnte Beschäftigte</t>
  </si>
  <si>
    <t>nach ausgewählten Merkmalen</t>
  </si>
  <si>
    <t>Tabelle 1</t>
  </si>
  <si>
    <t>Diagramm: Entwicklung sozialversicherungspflichtig Beschäftigter</t>
  </si>
  <si>
    <t>und geringfügig entlohnter Beschäftigter nach Regionen und nach</t>
  </si>
  <si>
    <t>der Klassifikation der Wirtschaftszweige (WZ 2008)</t>
  </si>
  <si>
    <t>Diagramm</t>
  </si>
  <si>
    <t>Sozialversicherungspflichtig Beschäftigte</t>
  </si>
  <si>
    <t>nach Regionen und ausgewählten Merkmalen</t>
  </si>
  <si>
    <t>Tabelle 2.1</t>
  </si>
  <si>
    <t>Tabelle 2.2</t>
  </si>
  <si>
    <t>nach der Klassifikation der Wirtschaftszweige 2008 (WZ 2008)</t>
  </si>
  <si>
    <t>Tabelle 2.3</t>
  </si>
  <si>
    <t>nach der Klassifikation der Berufe (KldB 2010)</t>
  </si>
  <si>
    <t>Tabelle 2.4</t>
  </si>
  <si>
    <t>Geringfügig entlohnte Beschäftigte</t>
  </si>
  <si>
    <t>Tabelle 3.1</t>
  </si>
  <si>
    <t>Tabelle 3.2</t>
  </si>
  <si>
    <t>Tabelle 3.3</t>
  </si>
  <si>
    <t xml:space="preserve"> </t>
  </si>
  <si>
    <t>Tabelle 3.4</t>
  </si>
  <si>
    <t>Begonnene sozialversicherungspflichtige Beschäftigungsverhältnisse</t>
  </si>
  <si>
    <t xml:space="preserve">Insgesamt / darunter befristet nach ausgewählten Merkmalen </t>
  </si>
  <si>
    <t>Tabelle 4.1</t>
  </si>
  <si>
    <t>Tabelle 4.2</t>
  </si>
  <si>
    <t>Tabelle 4.3</t>
  </si>
  <si>
    <t xml:space="preserve">Beendete sozialversicherungspflichtige Beschäftigungsverhältnisse </t>
  </si>
  <si>
    <t>Tabelle 5.1</t>
  </si>
  <si>
    <t>Tabelle 5.2</t>
  </si>
  <si>
    <t>Zeitreihe</t>
  </si>
  <si>
    <t>Sozialversicherungspflichtig und geringfügig entlohnte Beschäftigte sowie begonnene und beendete Beschäftigungsverhältnisse</t>
  </si>
  <si>
    <t>Tabelle 6</t>
  </si>
  <si>
    <t>Hinweisblätter</t>
  </si>
  <si>
    <t>Methodische Hinweise Berufsaggregate</t>
  </si>
  <si>
    <t>Hinw Berufsagg</t>
  </si>
  <si>
    <t>Methodische Hinweise Befristung</t>
  </si>
  <si>
    <t>Hinw Befristung</t>
  </si>
  <si>
    <t xml:space="preserve">Methodische Hinweise zu begonnenen und beendeten Beschäftigungsverhältnissen </t>
  </si>
  <si>
    <t>Hinw beg_been_BV</t>
  </si>
  <si>
    <t>Methodische Hinweise zu sozialversicherungspflichtig und geringfügig Beschäftigten</t>
  </si>
  <si>
    <t>Hinw SvB GB</t>
  </si>
  <si>
    <t>1. Sozialversicherungspflichtig und geringfügig entlohnte Beschäftigte nach
ausgewählten Merkmalen</t>
  </si>
  <si>
    <t>Mainz, kreisfreie Stadt (07315); Gebietsstand des jeweiligen Stichtags</t>
  </si>
  <si>
    <t>Merkmale</t>
  </si>
  <si>
    <r>
      <t xml:space="preserve">Anteile
in % </t>
    </r>
    <r>
      <rPr>
        <vertAlign val="superscript"/>
        <sz val="8"/>
        <rFont val="Arial"/>
        <family val="2"/>
      </rPr>
      <t>1)</t>
    </r>
  </si>
  <si>
    <r>
      <t xml:space="preserve">Beschäftigte am Stichtag </t>
    </r>
    <r>
      <rPr>
        <sz val="8"/>
        <rFont val="Arial"/>
        <family val="2"/>
      </rPr>
      <t xml:space="preserve">Ende ... </t>
    </r>
  </si>
  <si>
    <t>Veränderung 
gegenüber dem 
Vorjahresstichtag 
(Sp. 1 zu Sp. 5)</t>
  </si>
  <si>
    <t>Sep. 25</t>
  </si>
  <si>
    <t>Jun. 25</t>
  </si>
  <si>
    <t>Mrz. 25</t>
  </si>
  <si>
    <t>Dez. 24</t>
  </si>
  <si>
    <t>Sep. 24</t>
  </si>
  <si>
    <t>absolut</t>
  </si>
  <si>
    <t>in %</t>
  </si>
  <si>
    <t>Insgesamt</t>
  </si>
  <si>
    <t>dav.</t>
  </si>
  <si>
    <t>Männer</t>
  </si>
  <si>
    <t>Frauen</t>
  </si>
  <si>
    <t>unter 25 Jahre</t>
  </si>
  <si>
    <t>25 bis unter 55 Jahre</t>
  </si>
  <si>
    <t>55 bis unter 65 Jahre</t>
  </si>
  <si>
    <t>65 Jahre und älter</t>
  </si>
  <si>
    <t>dar.: bis zur Altersgrenze</t>
  </si>
  <si>
    <t>dar.</t>
  </si>
  <si>
    <t>Vollzeitbeschäftigte</t>
  </si>
  <si>
    <t>Teilzeitbeschäftigte</t>
  </si>
  <si>
    <t>Deutsche</t>
  </si>
  <si>
    <t>Ausländer</t>
  </si>
  <si>
    <t>Geringfügig entlohnte Beschäftigte (GeB)</t>
  </si>
  <si>
    <t>GeB - Insgesamt</t>
  </si>
  <si>
    <t>GeB - ausschließlich</t>
  </si>
  <si>
    <t>GeB - im Nebenjob</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</si>
  <si>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</si>
  <si>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</si>
  <si>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Entwicklung sozialversicherungspflichtig Beschäftigter und geringfügig entlohnter Beschäftigter nach Regionen</t>
  </si>
  <si>
    <t xml:space="preserve">und nach der Klassifikation der Wirtschaftszweige 2008 (WZ 2008) </t>
  </si>
  <si>
    <t>ausgewählte Regionen; Gebietsstand des jeweiligen Stichtags</t>
  </si>
  <si>
    <t>Veränderung gegenüber dem Vorjahresstichtag in %</t>
  </si>
  <si>
    <t>Geringfügig entlohnte Beschäftigte (insgesamt)</t>
  </si>
  <si>
    <t>Bundesland Rheinland-Pfalz</t>
  </si>
  <si>
    <t>Westdeutschland</t>
  </si>
  <si>
    <t>Deutschland</t>
  </si>
  <si>
    <t>A</t>
  </si>
  <si>
    <t>Land-, Forstwirtschaft und Fischerei</t>
  </si>
  <si>
    <t>B,D,E</t>
  </si>
  <si>
    <t>Bergbau, Energie- und Wasserversorgung, Energiewirtschaft</t>
  </si>
  <si>
    <t>C
dav.</t>
  </si>
  <si>
    <t>Verarbeitendes Gewerbe</t>
  </si>
  <si>
    <t>10-15, 18, 21, 31</t>
  </si>
  <si>
    <t>Herstellung von überwiegend häuslich konsumierten Gütern (ohne Güter der Metall-, Elektro- und Chemieindustrie)</t>
  </si>
  <si>
    <t>24-30,32,33</t>
  </si>
  <si>
    <t>Metall- und Elektroindustrie sowie Stahlindustrie</t>
  </si>
  <si>
    <t>16, 17, 19, 
20, ,22, 23</t>
  </si>
  <si>
    <t>Hrst. v. Vorleistungsgütern, insb. v. chem. Erzeugnissen u. Kunsstoffwaren (ohne Güter der Metall- u. Elektroindustrie)</t>
  </si>
  <si>
    <t>F</t>
  </si>
  <si>
    <t>Baugewerbe</t>
  </si>
  <si>
    <t>G</t>
  </si>
  <si>
    <t>Handel, Instandhaltung, Reparatur von Kfz</t>
  </si>
  <si>
    <t>H</t>
  </si>
  <si>
    <t>Verkehr und Lagerei</t>
  </si>
  <si>
    <t>I</t>
  </si>
  <si>
    <t>Gastgewerbe</t>
  </si>
  <si>
    <t>J</t>
  </si>
  <si>
    <t>Information und Kommunikation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</si>
  <si>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</si>
  <si>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</si>
  <si>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</si>
  <si>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</si>
  <si>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</si>
  <si>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</si>
  <si>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</si>
  <si>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</si>
  <si>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</si>
  <si>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</si>
  <si>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</si>
  <si>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</si>
  <si>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</si>
  <si>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</si>
  <si>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</si>
  <si>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</si>
  <si>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</si>
  <si>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keine Zuordnung möglich</t>
  </si>
  <si>
    <t>davon nach Sektoren:</t>
  </si>
  <si>
    <t>B - F</t>
  </si>
  <si>
    <t>Produzierendes Gewerbe</t>
  </si>
  <si>
    <t>G - U</t>
  </si>
  <si>
    <t>Dienstleistungsbereich</t>
  </si>
  <si>
    <t>*) 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</si>
  <si>
    <t>2.1 Sozialversicherungspflichtig Beschäftigte nach Regionen und ausgewählten
Merkmalen</t>
  </si>
  <si>
    <t xml:space="preserve">Regionen / Merkmale </t>
  </si>
  <si>
    <r>
      <t xml:space="preserve">Anteile in % </t>
    </r>
    <r>
      <rPr>
        <vertAlign val="superscript"/>
        <sz val="8"/>
        <rFont val="Arial"/>
        <family val="2"/>
      </rPr>
      <t>1)</t>
    </r>
  </si>
  <si>
    <t xml:space="preserve">sozialversicherungspflichtig Beschäftigte am Stichtag Ende ... </t>
  </si>
  <si>
    <t>Veränderung gegenüber
dem Vorjahresstichtag (Spalte 1 zu Spalte 5)</t>
  </si>
  <si>
    <t>in Vollzeit</t>
  </si>
  <si>
    <t>in Teilzeit</t>
  </si>
  <si>
    <t>Mainz, kreisfreie Stadt (07315) am Wohnort</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</si>
  <si>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</si>
  <si>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2.2 Sozialversicherungspflichtig Beschäftigte nach ausgewählten Merkmalen</t>
  </si>
  <si>
    <r>
      <t xml:space="preserve">nach dem Geschlecht
</t>
    </r>
    <r>
      <rPr>
        <sz val="8"/>
        <rFont val="Arial"/>
        <family val="2"/>
      </rPr>
      <t>dav.  Männer</t>
    </r>
  </si>
  <si>
    <r>
      <t xml:space="preserve">nach Altersgruppen und Geschlecht
</t>
    </r>
    <r>
      <rPr>
        <sz val="8"/>
        <rFont val="Arial"/>
        <family val="2"/>
      </rPr>
      <t>dav.  unter 25 Jahre</t>
    </r>
  </si>
  <si>
    <t xml:space="preserve">dar. </t>
  </si>
  <si>
    <t>bis zur Altersgrenze</t>
  </si>
  <si>
    <r>
      <t xml:space="preserve">nach Nationalität und Geschlecht
</t>
    </r>
    <r>
      <rPr>
        <sz val="8"/>
        <rFont val="Arial"/>
        <family val="2"/>
      </rPr>
      <t>dar.  Deutsche</t>
    </r>
  </si>
  <si>
    <r>
      <t>nach der Arbeitszeit und Geschlecht</t>
    </r>
    <r>
      <rPr>
        <sz val="8"/>
        <rFont val="Arial"/>
        <family val="2"/>
      </rPr>
      <t xml:space="preserve">
dar.  in Vollzeit</t>
    </r>
  </si>
  <si>
    <r>
      <t xml:space="preserve">Sozialversicherungspflichtig Beschäftigte in 
Werkstätten oder gleichartigen Einrichtungen für Menschen mit Behinderung </t>
    </r>
    <r>
      <rPr>
        <b/>
        <vertAlign val="superscript"/>
        <sz val="8"/>
        <rFont val="Arial"/>
        <family val="2"/>
      </rPr>
      <t>2)</t>
    </r>
    <r>
      <rPr>
        <sz val="8"/>
        <rFont val="Arial"/>
        <family val="2"/>
      </rPr>
      <t xml:space="preserve">
         Insgesamt                  </t>
    </r>
  </si>
  <si>
    <r>
      <t>nach dem Berufsabschluss und Geschlecht</t>
    </r>
    <r>
      <rPr>
        <sz val="8"/>
        <rFont val="Arial"/>
        <family val="2"/>
      </rPr>
      <t xml:space="preserve">
dav.  ohne beruflichen Ausbildungsabschluss</t>
    </r>
  </si>
  <si>
    <t>Auszubildende</t>
  </si>
  <si>
    <t xml:space="preserve">   Männer</t>
  </si>
  <si>
    <t xml:space="preserve">   Frauen</t>
  </si>
  <si>
    <r>
      <t xml:space="preserve">mit anerkanntem Berufsabschluss </t>
    </r>
    <r>
      <rPr>
        <vertAlign val="superscript"/>
        <sz val="8"/>
        <rFont val="Arial"/>
        <family val="2"/>
      </rPr>
      <t>3)</t>
    </r>
  </si>
  <si>
    <t>Abschluss anerkannte Berufsausbildung</t>
  </si>
  <si>
    <t xml:space="preserve">    Männer</t>
  </si>
  <si>
    <t xml:space="preserve">    Frauen</t>
  </si>
  <si>
    <t>Meister- / Techn . / gleichw. Fachschulabschl.</t>
  </si>
  <si>
    <r>
      <t xml:space="preserve">mit akademischem Abschluss </t>
    </r>
    <r>
      <rPr>
        <vertAlign val="superscript"/>
        <sz val="8"/>
        <rFont val="Arial"/>
        <family val="2"/>
      </rPr>
      <t>4)</t>
    </r>
  </si>
  <si>
    <t>Bachelor</t>
  </si>
  <si>
    <t>Diplom/Magister/Master/Staatsexamen</t>
  </si>
  <si>
    <t>Promotion</t>
  </si>
  <si>
    <t>Ausbildung unbekannt</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</si>
  <si>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</si>
  <si>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</si>
  <si>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r>
      <rPr>
        <vertAlign val="superscript"/>
        <sz val="7"/>
        <rFont val="Arial"/>
        <family val="2"/>
      </rPr>
      <t xml:space="preserve">3) </t>
    </r>
    <r>
      <rPr>
        <sz val="7"/>
        <rFont val="Arial"/>
        <family val="2"/>
      </rPr>
      <t>"mit anerkanntem Berufsabschluss" ist die Summe aus "mit anerkannter Berufsausbildung" und "Meister-/Techniker-/gleichw. Fachschulabschluss"</t>
    </r>
  </si>
  <si>
    <r>
      <rPr>
        <vertAlign val="superscript"/>
        <sz val="7"/>
        <rFont val="Arial"/>
        <family val="2"/>
      </rPr>
      <t>4)</t>
    </r>
    <r>
      <rPr>
        <sz val="7"/>
        <rFont val="Arial"/>
        <family val="2"/>
      </rPr>
      <t xml:space="preserve"> "mit akademischem Abschluss" ist die Summe aus "Bachelor", "Diplom/Magister/Master/Staatsexamen" und "Promotion"</t>
    </r>
  </si>
  <si>
    <r>
      <rPr>
        <vertAlign val="superscript"/>
        <sz val="7"/>
        <rFont val="Arial"/>
        <family val="2"/>
      </rPr>
      <t>.X)</t>
    </r>
    <r>
      <rPr>
        <sz val="7"/>
        <rFont val="Arial"/>
        <family val="2"/>
      </rPr>
      <t xml:space="preserve"> Nachweis von Veränderungswerten &lt; -250% bzw. &gt; 250% nicht sinnvoll</t>
    </r>
  </si>
  <si>
    <t>2.3 Sozialversicherungspflichtig Beschäftigte nach der Klassifikation der Wirtschaftszweige 2008 (WZ 2008)</t>
  </si>
  <si>
    <t>Wirtschaftsabschnitte / Wirtschaftsabteilungen / Wirtschaftsgruppen WZ 2008</t>
  </si>
  <si>
    <t>Bergbau, Energie- und Wasserversorgung, Entsorgungswirtschaft</t>
  </si>
  <si>
    <t>C</t>
  </si>
  <si>
    <t>dav. 10-15,
18, 21, 31</t>
  </si>
  <si>
    <t>Herstellung von überwiegend häuslich konsumierten Gütern 
(ohne Güter der Metall-, Elektro- und Chemieindustrie)</t>
  </si>
  <si>
    <t>24-30,
32, 33</t>
  </si>
  <si>
    <t>16, 17, 19, 
20, 22, 23</t>
  </si>
  <si>
    <t>Hrst. v. Vorleistungsgütern, insb. v. chem. Erzeugnissen u. Kunststoffwaren (ohne Güter der Metall- u. Elektroindustrie)</t>
  </si>
  <si>
    <t>Immobilien, freiberufliche wissenschaftliche und technische Dienstleistungen</t>
  </si>
  <si>
    <t xml:space="preserve">sonstige wirtschaftliche Dienstleistungen </t>
  </si>
  <si>
    <t>dav. N 
(ohne ANÜ)</t>
  </si>
  <si>
    <t>Öffentliche Verwaltung, Verteidigung, Sozialversicherung, 
Ext. Organisationen</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</si>
  <si>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r>
  </si>
  <si>
    <t>2.4 Sozialversicherungspflichtig Beschäftigte nach der Klassifikation der Berufe (KldB 2010)</t>
  </si>
  <si>
    <t>Anforderungsniveau/
Berufshauptgruppen/-gruppen (KldB2010)</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</si>
  <si>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</si>
  <si>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</si>
  <si>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</si>
  <si>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</si>
  <si>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</si>
  <si>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</si>
  <si>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</si>
  <si>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</si>
  <si>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</si>
  <si>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</si>
  <si>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r>
      <t>Pflegeberufe</t>
    </r>
    <r>
      <rPr>
        <vertAlign val="superscript"/>
        <sz val="8"/>
        <rFont val="Arial"/>
        <family val="2"/>
      </rPr>
      <t>3)</t>
    </r>
  </si>
  <si>
    <t>davon nach Berufsfachlichkeit der ausgeübten Tätigkeit (KldB 2010)</t>
  </si>
  <si>
    <t>Land-, Tier-, Forstwirtschaftsberufe</t>
  </si>
  <si>
    <t>dar. 111</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</si>
  <si>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</si>
  <si>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</si>
  <si>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</si>
  <si>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</si>
  <si>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</si>
  <si>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</si>
  <si>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</si>
  <si>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</si>
  <si>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</si>
  <si>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</si>
  <si>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</si>
  <si>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dar. 292</t>
  </si>
  <si>
    <t>Lebensmittel- u. Genussmittelherstellung</t>
  </si>
  <si>
    <t>dar. 293</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</si>
  <si>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</si>
  <si>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</si>
  <si>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</si>
  <si>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</si>
  <si>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</si>
  <si>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</si>
  <si>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</si>
  <si>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</si>
  <si>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</si>
  <si>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dar. 513</t>
  </si>
  <si>
    <t>Lagerwirt.,Post,Zustellung,Güterumschlag</t>
  </si>
  <si>
    <t>dar. Berufe in der Lagerwirtschaft (5131)</t>
  </si>
  <si>
    <t>Führer von Fahrzeug- u. Transportgeräten</t>
  </si>
  <si>
    <t>dar. 521</t>
  </si>
  <si>
    <t>Fahrzeugführung im Straßenverkehr</t>
  </si>
  <si>
    <t>Schutz-,Sicherheits-, Überwachungsberufe</t>
  </si>
  <si>
    <t>dar. 531</t>
  </si>
  <si>
    <t>Obj.-,Pers.-,Brandschutz,Arbeitssicherh.</t>
  </si>
  <si>
    <t>Reinigungsberufe</t>
  </si>
  <si>
    <t>Einkaufs-, Vertriebs- und Handelsberufe</t>
  </si>
  <si>
    <t>Verkaufsberufe</t>
  </si>
  <si>
    <t>Tourismus-, Hotel- und Gaststättenberufe</t>
  </si>
  <si>
    <t>dar. 632</t>
  </si>
  <si>
    <t>Hotellerie</t>
  </si>
  <si>
    <t>dar. 633</t>
  </si>
  <si>
    <t>Gastronomie</t>
  </si>
  <si>
    <t>Berufe Unternehmensführung,-organisation</t>
  </si>
  <si>
    <t>dar. 713</t>
  </si>
  <si>
    <t>Unternehmensorganisation und -strategie</t>
  </si>
  <si>
    <t>dar. 714</t>
  </si>
  <si>
    <t>Büro und Sekretariat</t>
  </si>
  <si>
    <t>Finanzdienstl.Rechnungsw.,Steuerberatung</t>
  </si>
  <si>
    <t>dar. 721</t>
  </si>
  <si>
    <t>Versicherungs- u. Finanzdienstleistungen</t>
  </si>
  <si>
    <t>dar. 722</t>
  </si>
  <si>
    <t>Rechnungswesen, Controlling und Revision</t>
  </si>
  <si>
    <t>Berufe in Recht und Verwaltung</t>
  </si>
  <si>
    <t>dar. 732</t>
  </si>
  <si>
    <t>Verwaltung</t>
  </si>
  <si>
    <t>Medizinische Gesundheitsberufe</t>
  </si>
  <si>
    <t>dar. 811</t>
  </si>
  <si>
    <t>Arzt- und Praxishilfe</t>
  </si>
  <si>
    <t>dar. 813</t>
  </si>
  <si>
    <r>
      <t xml:space="preserve">Gesundh.,Krankenpfl.,Rettungsd.Geburtsh. </t>
    </r>
    <r>
      <rPr>
        <vertAlign val="superscript"/>
        <sz val="8"/>
        <rFont val="Arial"/>
        <family val="2"/>
      </rPr>
      <t>3)</t>
    </r>
  </si>
  <si>
    <t>dar. 814</t>
  </si>
  <si>
    <t>Human- und Zahnmedizin</t>
  </si>
  <si>
    <t>dar. 817</t>
  </si>
  <si>
    <t>Nicht ärztliche Therapie und Heilkunde</t>
  </si>
  <si>
    <t>Nichtmed.Gesundheit,Körperpfl.,Medizint.</t>
  </si>
  <si>
    <t>dar. 821</t>
  </si>
  <si>
    <t>dar. 823</t>
  </si>
  <si>
    <t>Körperpflege</t>
  </si>
  <si>
    <t>Erziehung,soz.,hauswirt.Berufe,Theologie</t>
  </si>
  <si>
    <t>dar. 831</t>
  </si>
  <si>
    <t>Erziehung,Sozialarb.,Heilerziehungspfl.</t>
  </si>
  <si>
    <t>dar. Berufe i.d. Kinderbetr., -erziehung (8311)</t>
  </si>
  <si>
    <t>Lehrende und ausbildende Berufe</t>
  </si>
  <si>
    <t>dar. 841</t>
  </si>
  <si>
    <t>Lehrtätigkeit an allgemeinbild. Schulen</t>
  </si>
  <si>
    <t>dar. 842</t>
  </si>
  <si>
    <t>Lehrt.berufsb.Fächer,betr.Ausb.,Betr.päd</t>
  </si>
  <si>
    <t>dar. 843</t>
  </si>
  <si>
    <t>Lehr-, Forschungstätigkeit an Hochschulen</t>
  </si>
  <si>
    <t>Geistes-Gesellschafts-Wirtschaftswissen.</t>
  </si>
  <si>
    <t>Werbung,Marketing,kaufm,red.Medienberufe</t>
  </si>
  <si>
    <t>Produktdesign, Kunsthandwerk</t>
  </si>
  <si>
    <t>Darstellende, unterhaltende Berufe</t>
  </si>
  <si>
    <t>XX</t>
  </si>
  <si>
    <t>Sonstige / Keine Angabe</t>
  </si>
  <si>
    <r>
      <t>2)</t>
    </r>
    <r>
      <rPr>
        <sz val="7"/>
        <rFont val="Arial"/>
        <family val="2"/>
      </rPr>
      <t xml:space="preserve"> Beschreibung der Berufsaggregate siehe beigefügtes Hinweisblatt "Berufsaggregate"</t>
    </r>
  </si>
  <si>
    <r>
      <rPr>
        <vertAlign val="superscript"/>
        <sz val="7"/>
        <rFont val="Arial"/>
        <family val="2"/>
      </rPr>
      <t>3)</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8130 Gesundheits-, Krankenpflege (o.S.), 8131 Fachkrankenpflege, 8132 Fachkinderkrankenpflege, 8138 Gesundheits-, Krankenpflege (ssT), 8139 Aufsicht, Führung – Pflege, Rettungsdienst, 821 Altenpflege (einschließlich Führung) der Klassifikation der Berufe 20210 (KldB 2010) verwendet, Fach- und Assistenzkräfte in der operationstechnischen Assistenz, im Rettungsdienst sowie in der Geburtshilfe sind nicht enthalten. Für weitere Informationen siehe auch Hintergrundinfo "Pflegeberufe in den Arbeitsmarktstatistiken 07/2021“.</t>
    </r>
  </si>
  <si>
    <r>
      <rPr>
        <vertAlign val="superscript"/>
        <sz val="7"/>
        <rFont val="Arial"/>
        <family val="2"/>
      </rPr>
      <t xml:space="preserve">*) </t>
    </r>
    <r>
      <rPr>
        <sz val="7"/>
        <rFont val="Arial"/>
        <family val="2"/>
      </rPr>
      <t xml:space="preserve">Aus Datenschutzgründen und Gründen der statistischen Geheimhaltung werden Zahlenwerte von 1 oder 2 und Daten, aus denen rechnerisch auf einen solchen Zahlenwert geschlossen werden kann, anonymisiert. </t>
    </r>
  </si>
  <si>
    <r>
      <rPr>
        <vertAlign val="superscript"/>
        <sz val="7"/>
        <rFont val="Arial"/>
        <family val="2"/>
      </rPr>
      <t xml:space="preserve">() </t>
    </r>
    <r>
      <rPr>
        <sz val="7"/>
        <rFont val="Arial"/>
        <family val="2"/>
      </rPr>
      <t>Eingeschränkte Aussagekraft der beruflichen Tätigkeit nach KldB 2010 bei niedriger Fallzahl.</t>
    </r>
  </si>
  <si>
    <t>3.1 Geringfügig entlohnte Beschäftigte nach Regionen und ausgewählten Merkmalen</t>
  </si>
  <si>
    <t>Regionen / Merkmale</t>
  </si>
  <si>
    <t xml:space="preserve">geringfügig entlohnte Beschäftigte am Stichtag Ende ... </t>
  </si>
  <si>
    <t>3.2 Geringfügig entlohnte Beschäftigte nach ausgewählten Merkmalen</t>
  </si>
  <si>
    <r>
      <t xml:space="preserve">mit anerkanntem Berufsabschluss </t>
    </r>
    <r>
      <rPr>
        <vertAlign val="superscript"/>
        <sz val="8"/>
        <rFont val="Arial"/>
        <family val="2"/>
      </rPr>
      <t>2)</t>
    </r>
  </si>
  <si>
    <r>
      <rPr>
        <vertAlign val="superscript"/>
        <sz val="7"/>
        <rFont val="Arial"/>
        <family val="2"/>
      </rPr>
      <t xml:space="preserve">2) </t>
    </r>
    <r>
      <rPr>
        <sz val="7"/>
        <rFont val="Arial"/>
        <family val="2"/>
      </rPr>
      <t>"mit anerkanntem Berufsabschluss" ist die Summe aus "mit anerkannter Berufsausbildung" und "Meister-/Techniker-/gleichw. Fachschulabschluss"</t>
    </r>
  </si>
  <si>
    <r>
      <rPr>
        <vertAlign val="superscript"/>
        <sz val="7"/>
        <rFont val="Arial"/>
        <family val="2"/>
      </rPr>
      <t>3)</t>
    </r>
    <r>
      <rPr>
        <sz val="7"/>
        <rFont val="Arial"/>
        <family val="2"/>
      </rPr>
      <t xml:space="preserve"> "mit akademischem Abschluss" ist die Summe aus "Bachelor", "Diplom/Magister/Master/Staatsexamen" und "Promotion"</t>
    </r>
  </si>
  <si>
    <t>3.3 Geringfügig entlohnte Beschäftigte nach der Klassifikation der Wirtschaftszweige 2008 (WZ 2008)</t>
  </si>
  <si>
    <t>3.4 Geringfügig entlohnte Beschäftigte nach der Klassifikation der Berufe (KldB 2010)</t>
  </si>
  <si>
    <t>Anforderungsniveau/
Berufshauptgruppen/-gruppen
(KldB2010)</t>
  </si>
  <si>
    <t xml:space="preserve">4.1 Begonnene sozialversicherungspflichtige Beschäftigungsverhältnisse und darunter 
befristete Beschäftigungsverhältnisse sowie Befristungsanteile nach ausgewählten Merkmalen </t>
  </si>
  <si>
    <t>3. Quartal 2025</t>
  </si>
  <si>
    <t xml:space="preserve">Merkmale           </t>
  </si>
  <si>
    <t>2. Quartal 2025</t>
  </si>
  <si>
    <t>1. Quartal 2025</t>
  </si>
  <si>
    <t>4. Quartal 2024</t>
  </si>
  <si>
    <t>3. Quartal 2024</t>
  </si>
  <si>
    <t>Veränderung gegenüber
dem Vorjahresquartal 
(Spalte 1 zu Spalte 5)</t>
  </si>
  <si>
    <t>in %(-Pkt.)</t>
  </si>
  <si>
    <t>begonnene sozialversicherungspflichtige 
Beschäftigungsverhältnisse (begBV)</t>
  </si>
  <si>
    <t>dav.:</t>
  </si>
  <si>
    <t xml:space="preserve"> Männer                      </t>
  </si>
  <si>
    <t xml:space="preserve"> Frauen                        </t>
  </si>
  <si>
    <t>dar.:</t>
  </si>
  <si>
    <r>
      <t xml:space="preserve">Befristungsanteil </t>
    </r>
    <r>
      <rPr>
        <b/>
        <vertAlign val="superscript"/>
        <sz val="8"/>
        <rFont val="Arial"/>
        <family val="2"/>
      </rPr>
      <t>2)</t>
    </r>
  </si>
  <si>
    <t>x</t>
  </si>
  <si>
    <r>
      <t xml:space="preserve">dar.: beg. svpfl. BV in der SvB-Kerngruppe </t>
    </r>
    <r>
      <rPr>
        <b/>
        <vertAlign val="superscript"/>
        <sz val="8"/>
        <rFont val="Arial"/>
        <family val="2"/>
      </rPr>
      <t>3)</t>
    </r>
  </si>
  <si>
    <t>befristet</t>
  </si>
  <si>
    <t>dar. befristet</t>
  </si>
  <si>
    <t>unter 25 Jahren</t>
  </si>
  <si>
    <r>
      <t>1)</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</si>
  <si>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r>
      <t>2)</t>
    </r>
    <r>
      <rPr>
        <sz val="7"/>
        <rFont val="Arial"/>
        <family val="2"/>
      </rPr>
      <t xml:space="preserve"> bezogen auf SvB-Kerngruppe-Befristung</t>
    </r>
  </si>
  <si>
    <r>
      <t>3)</t>
    </r>
    <r>
      <rPr>
        <sz val="7"/>
        <color indexed="8"/>
        <rFont val="Arial"/>
        <family val="2"/>
      </rPr>
      <t xml:space="preserve"> SvB-Kerngruppe Befristung - siehe methodische Hinweise</t>
    </r>
  </si>
  <si>
    <t>4.2 Begonnene sozialversicherungspflichtige Beschäftigungsverhältnisse nach der Klassifikation der 
Wirtschaftszweige 2008 (WZ 2008)</t>
  </si>
  <si>
    <r>
      <t>begonnene sozialversicherungspflichtige Beschäftigungsverhältnisse</t>
    </r>
    <r>
      <rPr>
        <vertAlign val="superscript"/>
        <sz val="8"/>
        <rFont val="Arial"/>
        <family val="2"/>
      </rPr>
      <t>2)</t>
    </r>
    <r>
      <rPr>
        <sz val="8"/>
        <rFont val="Arial"/>
        <family val="2"/>
      </rPr>
      <t xml:space="preserve"> im…</t>
    </r>
  </si>
  <si>
    <t>Veränderung gegenüber
dem Vorjahresquartal (Spalte 1 zu Spalte 5)</t>
  </si>
  <si>
    <r>
      <t>2)</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</si>
  <si>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</si>
  <si>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4.3 Begonnene sozialversicherungspflichtige Beschäftigungsverhältnisse nach der Klassifikation der 
Berufe (KldB 2010)</t>
  </si>
  <si>
    <r>
      <t>begonnene sozialversicherungspflichtige
Beschäftigungsverhältnisse</t>
    </r>
    <r>
      <rPr>
        <vertAlign val="superscript"/>
        <sz val="8"/>
        <rFont val="Arial"/>
        <family val="2"/>
      </rPr>
      <t>3)</t>
    </r>
    <r>
      <rPr>
        <sz val="8"/>
        <rFont val="Arial"/>
        <family val="2"/>
      </rPr>
      <t xml:space="preserve"> im…</t>
    </r>
  </si>
  <si>
    <r>
      <t xml:space="preserve">Gesundh.,Krankenpfl.,Rettungsd.Geburtsh. </t>
    </r>
    <r>
      <rPr>
        <vertAlign val="superscript"/>
        <sz val="8"/>
        <rFont val="Arial"/>
        <family val="2"/>
      </rPr>
      <t>2)</t>
    </r>
  </si>
  <si>
    <r>
      <rPr>
        <vertAlign val="superscript"/>
        <sz val="7"/>
        <rFont val="Arial"/>
        <family val="2"/>
      </rPr>
      <t xml:space="preserve">2) </t>
    </r>
    <r>
      <rPr>
        <sz val="7"/>
        <rFont val="Arial"/>
        <family val="2"/>
      </rPr>
      <t>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t>
    </r>
  </si>
  <si>
    <r>
      <t>3)</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</si>
  <si>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.X Veränderungswert &gt;250%. In begründeten Ausnahmefällen kann von der Regel abgewichen werden.</t>
  </si>
  <si>
    <t>5.1 Beendete sozialversicherungspflichtige Beschäftigungsverhältnisse nach der Klassifikation der 
Wirtschaftszweige 2008 (WZ 2008)</t>
  </si>
  <si>
    <r>
      <t>beendete sozialversicherungspflichtige 
Beschäftigungsverhältnisse</t>
    </r>
    <r>
      <rPr>
        <vertAlign val="superscript"/>
        <sz val="8"/>
        <rFont val="Arial"/>
        <family val="2"/>
      </rPr>
      <t>2)</t>
    </r>
    <r>
      <rPr>
        <sz val="8"/>
        <rFont val="Arial"/>
        <family val="2"/>
      </rPr>
      <t xml:space="preserve"> im…</t>
    </r>
  </si>
  <si>
    <r>
      <t>2)</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</si>
  <si>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5.2 Beendete sozialversicherungspflichtige Beschäftigungsverhältnisse nach der Klassifikation der
Berufe (KldB 2010)</t>
  </si>
  <si>
    <r>
      <t>beendete sozialversicherungspflichtige 
Beschäftigungsverhältnisse</t>
    </r>
    <r>
      <rPr>
        <vertAlign val="superscript"/>
        <sz val="8"/>
        <rFont val="Arial"/>
        <family val="2"/>
      </rPr>
      <t>3)</t>
    </r>
    <r>
      <rPr>
        <sz val="8"/>
        <rFont val="Arial"/>
        <family val="2"/>
      </rPr>
      <t xml:space="preserve"> im…</t>
    </r>
  </si>
  <si>
    <r>
      <t>3)</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</si>
  <si>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 xml:space="preserve">6. Sozialversicherungspflichtig und geringfügig entlohnte Beschäftigte sowie begonnene und beendete sv-pflichtige
Beschäftigungsverhältnisse </t>
  </si>
  <si>
    <t>Mainz, kreisfreie Stadt (07315); (Gebietsstand März 2026)</t>
  </si>
  <si>
    <r>
      <t>Zeitreihe mit fiktivem Gebietsstand</t>
    </r>
    <r>
      <rPr>
        <vertAlign val="superscript"/>
        <sz val="8"/>
        <rFont val="Arial"/>
        <family val="2"/>
      </rPr>
      <t xml:space="preserve"> 1) 2)</t>
    </r>
  </si>
  <si>
    <t>Aufgrund einer rückwirkenden Korrektur der Beschäftigungsstatistik können diese Daten von zuvor veröffentlichten Ergebnissen geringfügig abweichen.</t>
  </si>
  <si>
    <t>Stichtag Ende ... /
Quartal</t>
  </si>
  <si>
    <t>sozialversicherungspflichtig Beschäftigte
(Stichtag)</t>
  </si>
  <si>
    <t>geringfügig entlohnte Beschäftigte 
(Stichtag)</t>
  </si>
  <si>
    <t>Beschäftigungs-
verhältnisse
(Quartal)</t>
  </si>
  <si>
    <t>Vollzeit</t>
  </si>
  <si>
    <t>Teilzeit</t>
  </si>
  <si>
    <t>50 bis unter 65 Jahre</t>
  </si>
  <si>
    <t xml:space="preserve">aus-
schließlich </t>
  </si>
  <si>
    <t>im Nebenjob</t>
  </si>
  <si>
    <t xml:space="preserve">begonnene </t>
  </si>
  <si>
    <t>beendete</t>
  </si>
  <si>
    <t xml:space="preserve">2015 Sep. / 3 . Quartal </t>
  </si>
  <si>
    <t xml:space="preserve">         Dez. / 4 . Quartal </t>
  </si>
  <si>
    <t xml:space="preserve">2016 Mrz. / 1 . Quartal </t>
  </si>
  <si>
    <t xml:space="preserve">         Jun. / 2 . Quartal </t>
  </si>
  <si>
    <t xml:space="preserve">         Sep. / 3 . Quartal </t>
  </si>
  <si>
    <t xml:space="preserve">2017 Mrz. / 1 . Quartal </t>
  </si>
  <si>
    <t xml:space="preserve">2018 Mrz. / 1 . Quartal </t>
  </si>
  <si>
    <t xml:space="preserve">2019 Mrz. / 1 . Quartal </t>
  </si>
  <si>
    <t xml:space="preserve">2020 Mrz. / 1 . Quartal </t>
  </si>
  <si>
    <t xml:space="preserve">2021 Mrz. / 1 . Quartal </t>
  </si>
  <si>
    <t xml:space="preserve">2022 Mrz. / 1 . Quartal </t>
  </si>
  <si>
    <t xml:space="preserve">2023 Mrz. / 1 . Quartal </t>
  </si>
  <si>
    <t xml:space="preserve">2024 Mrz. / 1 . Quartal </t>
  </si>
  <si>
    <t xml:space="preserve">2025 Mrz. / 1 . Quartal </t>
  </si>
  <si>
    <r>
      <rPr>
        <vertAlign val="superscript"/>
        <sz val="7"/>
        <rFont val="Arial"/>
        <family val="2"/>
      </rPr>
      <t xml:space="preserve">1) </t>
    </r>
    <r>
      <rPr>
        <sz val="7"/>
        <rFont val="Arial"/>
        <family val="2"/>
      </rPr>
      <t>Die Zeitreihe bildet abweichend von den anderen Tabellen dieses Produkts nicht den Gebietsstand zum jeweiligen Stichtag sondern zum o. g. festen Zeitpunkt ab und ermöglicht somit einen Vergleich unabhängig von in der Vergangenheit erfolgten Gebietsstandsänderungen.</t>
    </r>
  </si>
  <si>
    <r>
      <t xml:space="preserve">2) </t>
    </r>
    <r>
      <rPr>
        <sz val="7"/>
        <color rgb="FF000000"/>
        <rFont val="Arial"/>
        <family val="2"/>
      </rPr>
      <t>Im Dezember 2023 erfolgte eine partielle Revision der Wohn- und Arbeitsortangaben in der Beschäftigungsstatistik, siehe methodischer Hinweis.</t>
    </r>
  </si>
  <si>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</si>
  <si>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</si>
  <si>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</si>
  <si>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</si>
  <si>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</si>
  <si>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</si>
  <si>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</si>
  <si>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</si>
  <si>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</si>
  <si>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</si>
  <si>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</si>
  <si>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</si>
  <si>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</si>
  <si>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</si>
  <si>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</si>
  <si>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15.07.2025</t>
  </si>
  <si>
    <t xml:space="preserve">Die Information über die Befristung wurde erstmals im Zuge der Umstellung des Tätigkeitsschlüssels (TS 2010) aufgenommen. Auswertungen sind rückwirkend ab Oktober 2012 möglich. 
</t>
  </si>
  <si>
    <r>
      <t xml:space="preserve">Eine Beschäftigung kann befristet oder unbefristet sein. Die genauen Definitionen lauten: 
• </t>
    </r>
    <r>
      <rPr>
        <b/>
        <sz val="9"/>
        <color indexed="8"/>
        <rFont val="Arial"/>
        <family val="2"/>
      </rPr>
      <t>Unbefristete Beschäftigung</t>
    </r>
    <r>
      <rPr>
        <sz val="9"/>
        <color indexed="8"/>
        <rFont val="Arial"/>
        <family val="2"/>
      </rPr>
      <t xml:space="preserve"> 
  Der Arbeitsvertrag wurde auf unbestimmte Zeit abgeschlossen. 
• </t>
    </r>
    <r>
      <rPr>
        <b/>
        <sz val="9"/>
        <color indexed="8"/>
        <rFont val="Arial"/>
        <family val="2"/>
      </rPr>
      <t>Befristete Beschäftigung</t>
    </r>
    <r>
      <rPr>
        <sz val="9"/>
        <color indexed="8"/>
        <rFont val="Arial"/>
        <family val="2"/>
      </rPr>
      <t xml:space="preserve"> 
  Der Arbeitsvertrag wurde auf bestimmte Zeit abgeschlossen (kalendermäßig befristete Arbeitsverträge oder 
  zweckbefristete Arbeitsverträge). 
</t>
    </r>
  </si>
  <si>
    <r>
      <rPr>
        <b/>
        <sz val="9"/>
        <color indexed="8"/>
        <rFont val="Arial"/>
        <family val="2"/>
      </rPr>
      <t xml:space="preserve">Befristung der begonnenen Beschäftigungsverhältnisse </t>
    </r>
    <r>
      <rPr>
        <sz val="9"/>
        <color indexed="8"/>
        <rFont val="Arial"/>
        <family val="2"/>
      </rPr>
      <t xml:space="preserve">
Die Befristung ist für begonnene Beschäftigungsverhältnisse auswertbar. Für Auswertungen empfiehlt sich ein eingeschränkter Personenkreis der sozialversicherungspflichtig Beschäftigten mit dem Ausschluss von Personengruppen, die eine an sich befristete Beschäftigung haben. Diese wären: 
</t>
    </r>
  </si>
  <si>
    <t xml:space="preserve">• sozialversicherungspflichtig Beschäftigte in Ausbildung 
• Praktikanten 
• Personen, die ein freiwilliges soziales, ein freiwilliges ökologisches Jahr oder einen Bundesfreiwilligendienst
  leisten 
• Teilnehmende an zeitlich befristeten arbeitsmarktpolitischen Maßnahmen bei einem Rehabilitationsträger 
  (Personengruppenschlüssel 204) 
</t>
  </si>
  <si>
    <r>
      <rPr>
        <b/>
        <sz val="9"/>
        <color indexed="8"/>
        <rFont val="Arial"/>
        <family val="2"/>
      </rPr>
      <t>Befristung der Beschäftigungsverhältnisse und Beschäftigten im Bestand</t>
    </r>
    <r>
      <rPr>
        <sz val="9"/>
        <color indexed="8"/>
        <rFont val="Arial"/>
        <family val="2"/>
      </rPr>
      <t xml:space="preserve"> 
Für den Bestand in Beschäftigung ergeben sich überhöhte Werte bei der Befristung. Dies hängt mit den Meldungen der Arbeitgeber zur Sozialversicherung zusammen. 
Zeitpunkt der Gültigkeit für die Angabe zur Befristung: 
</t>
    </r>
  </si>
  <si>
    <t xml:space="preserve">• Beginnzeitpunkt der Meldung bei Anmeldungen zur Sozialversicherung
• Endezeitpunkt der Meldung bei allen übrigen Meldungen 
</t>
  </si>
  <si>
    <t xml:space="preserve">Bei Anmeldungen einer sozialversicherungspflichtigen Beschäftigung ist die Angabe zur Befristung zum Beginnzeitpunkt der Meldung zu melden. Damit ist für begonnene Beschäftigungen eine gesicherte Aussage möglich. Im Jahresverlauf nimmt die Qualität der Angabe allerdings für laufende Beschäftigungen ab. Zudem ist es notwendig, dass die Arbeitgeber die Angabe zur Befristung bei jeder Meldung überprüfen und entsprechend aktualisieren, ansonsten werden die Befristungen bei länger bestehenden Beschäftigungen überzeichnet. In den Daten ist eine solche Überzeichnung festzustellen. Es gibt einen Teil an Arbeitgebern, die die Angabe nicht regelmäßig aktualisieren und damit steigt der Anteil der befristeten Beschäftigungen beim Bestand der Beschäftigten und der Beschäftigungsverhältnisse in der Statistik über die Zeit hinweg stetig leicht an. </t>
  </si>
  <si>
    <t>Weitere Informationen finden Sie im Methodenbericht „Befristete Beschäftigung“:</t>
  </si>
  <si>
    <t>https://statistik.arbeitsagentur.de/DE/Statischer-Content/Grundlagen/Methodik-Qualitaet/Methodenberichte/Beschaeftigungsstatistik/Generische-Publikationen/Methodenbericht-Befristete-Beschaeftigung.pdf?__blob=publicationFile</t>
  </si>
  <si>
    <t xml:space="preserve">Im Gegensatz zu den Bestandsdaten der Beschäftigungsstatistik werden begonnene und beendete Beschäftigungsverhältnisse zeitraumbezogen ausgewertet (Monat, Quartal oder Jahr). Während beim Bestand an Beschäftigten eine Person – unabhängig von der Anzahl der Beschäftigungsverhältnisse – zum Stichtag nur einmal gezählt wird (Personenkonzept), ist es bei den Bewegungsdaten durchaus möglich, dass eine Person mehrfach gezählt wird (Fallkonzept). Dies ist der Fall, wenn die Person im Betrachtungszeitraum mehr als ein Beschäftigungsverhältnis beginnt bzw. beendet.
Ergebnisse zu den begonnenen und beendeten Beschäftigungsverhältnissen liegen mit einer Wartezeit von sechs Monaten vor. Eine Betrachtung ist in der Regel nur nach dem Arbeitsort sinnvoll, weil die Beschäftigungsverhältnisse sich primär auf den Sitz des Betriebes beziehen. Für bestimmte Fragestellungen, beispielsweise wenn die begonnenen Beschäftigungen den Arbeitslosen gegenüber gestellt werden, kann dennoch der Wohnort der Beschäftigten betrachtet werden.
</t>
  </si>
  <si>
    <r>
      <t xml:space="preserve">Ein </t>
    </r>
    <r>
      <rPr>
        <b/>
        <sz val="9"/>
        <color indexed="8"/>
        <rFont val="Arial"/>
        <family val="2"/>
      </rPr>
      <t>begonnenes Beschäftigungsverhältnis</t>
    </r>
    <r>
      <rPr>
        <sz val="9"/>
        <color indexed="8"/>
        <rFont val="Arial"/>
        <family val="2"/>
      </rPr>
      <t xml:space="preserve"> wird gezählt, wenn eine Anmeldung mit Abgabegrund „Anmeldung wegen Beginn einer Beschäftigung“ im Rahmen des Meldeverfahrens zur Sozialversicherung durch den Arbeitgeber abgegeben wurde, deren Beginn-Datum der Beschäftigung innerhalb des Betrachtungszeitraums liegt. Entsprechend wird ein </t>
    </r>
    <r>
      <rPr>
        <b/>
        <sz val="9"/>
        <color indexed="8"/>
        <rFont val="Arial"/>
        <family val="2"/>
      </rPr>
      <t>beendetes Beschäftigungsverhältnis</t>
    </r>
    <r>
      <rPr>
        <sz val="9"/>
        <color indexed="8"/>
        <rFont val="Arial"/>
        <family val="2"/>
      </rPr>
      <t xml:space="preserve"> gezählt, wenn eine Abmeldung mit Abgabegrund „Abmeldung wegen Ende einer Beschäftigung“ abgegeben wurde, deren Ende der Beschäftigung innerhalb des Betrachtungszeitraums liegt.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gleichgültig, ob dies beim selben oder bei einem anderen Arbeitgeber geschieht.
Gleichzeitige An- und Abmeldungen, welche das Meldeverfahren für bestimmte, im Voraus befristete Beschäftigungsverhältnisse vorsieht, werden generell als Beginn und Ende eines Beschäftigungsverhältnisses gezählt.</t>
    </r>
  </si>
  <si>
    <t xml:space="preserve">Damit ist das neue Messkonzept wesentlich genauer und bildet sämtliche Übergänge konsequent und vollständig ab. Zu beachten ist in diesem Zusammenhang auch, dass ein beendetes Beschäftigungsverhältnis nicht (wie vor der Revision 2014) am letzten Arbeitstag in der Statistik gezählt wird, sondern erst am Tag danach. So werden z. B. alle Beschäftigungsverhältnisse, welche mit Ablauf des 31.12. enden, erst im Januar als Abgang gezählt.
</t>
  </si>
  <si>
    <t xml:space="preserve">Bei der Bewertung der Zahl der begonnenen und beendeten Beschäftigungsverhältnisse ist zu berücksichtigen, dass aufgrund des Verfahrens zur Betriebsnummernvergabe z. B.
   - bei der Aufsplittung von Betrieben bzw. Betriebsstätten oder
   - bei der Fusion von Betrieben bzw. Betriebsstätten
unter Umständen eine Abmeldung und nachfolgende (Neu-)Anmeldung von Beschäftigten unter einer neuen Betriebsnummer durch den Arbeitgeber erfolgt. Die Beschäftigten haben ihren Arbeitsplatz jedoch nicht gewechselt, und auch das Beschäftigungsverhältnis wurde nicht unterbrochen. Faktisch ist also weder ein Beschäftigungsverhältnis beendet noch eines begonnen worden, die Bewegungen werden aber statistisch gezählt. 
Auch An- und Abmeldungen in Verbindung mit der Eröffnung eines Insolvenzverfahrens führen zu einer Überzeichnung der begonnenen und beendeten Beschäftigungsverhältnisse, soweit eine neue Betriebsnummer vergeben wird. 
</t>
  </si>
  <si>
    <r>
      <t xml:space="preserve">Neben den begonnenen und beendeten Beschäftigungsverhältnissen kann auch der </t>
    </r>
    <r>
      <rPr>
        <b/>
        <sz val="9"/>
        <color indexed="8"/>
        <rFont val="Arial"/>
        <family val="2"/>
      </rPr>
      <t>Bestand an Beschäftigungsverhältnissen</t>
    </r>
    <r>
      <rPr>
        <sz val="9"/>
        <color indexed="8"/>
        <rFont val="Arial"/>
        <family val="2"/>
      </rPr>
      <t xml:space="preserve"> (nicht zu verwechseln mit dem Bestand an Beschäftigten) zum Stichtag ausgewertet werden. Es sei an dieser Stelle darauf hingewiesen, dass die Formel „Bestand (t)“ = „Bestand (t-1)“ - „Abgang (t) “ + „Zugang (t)“ (Stock-Flow-Modell) nur dann aufgeht, wenn alle Komponenten aus einem Datenstand ermittelt werden. Da in der Beschäftigungsstatistik grundsätzlich mit 6 Monaten Wartezeit ausgewertet wird, ist dies nicht der Fall und obige Formel geht nicht auf. Die rechnerischen Abweichungen sind dabei gering, variieren aber von Stichtag zu Stichtag.</t>
    </r>
  </si>
  <si>
    <r>
      <rPr>
        <b/>
        <sz val="10"/>
        <color indexed="8"/>
        <rFont val="Arial"/>
        <family val="2"/>
      </rPr>
      <t>Datenschutz</t>
    </r>
    <r>
      <rPr>
        <b/>
        <sz val="9"/>
        <color indexed="8"/>
        <rFont val="Arial"/>
        <family val="2"/>
      </rPr>
      <t xml:space="preserve">
</t>
    </r>
    <r>
      <rPr>
        <sz val="9"/>
        <color indexed="8"/>
        <rFont val="Arial"/>
        <family val="2"/>
      </rPr>
      <t xml:space="preserve">Die Bestandsdaten der Beschäftigungsstatistik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Grundsätzlich gelten auch bei den Bewegungsdaten die gleichen Regeln der statistischen Geheimhaltung wie bei den Bestandsdaten. Es ist daher eine Dominanzprüfung anzuwenden. Wenn im Bestand eine Geheimhaltung notwendig wird, so ist das in der Regel auch für die jeweiligen Bewegungsdaten anzunehmen. 
Für die Prüfung bei den begonnenen und beendeten Beschäftigungsverhältnissen wird der jeweilige Stichtag zum Quartalsende herangezogen. Bei Zeiträumen über mehrere Quartale hinweg wären alle Stichtage der Quartalsenden zu prüfen. Näherungsweise könnte auch die Prüfung eines repräsentativen Stichtages im Zeitraum herangezogen werden.  
</t>
    </r>
  </si>
  <si>
    <t xml:space="preserve">Weiterführende Informationen zur Statistik der sozialversicherungspflichtigen und geringfügigen Beschäftigung finden Sie unter:  </t>
  </si>
  <si>
    <t>https://statistik.arbeitsagentur.de/DE/Statischer-Content/Grundlagen/Methodik-Qualitaet/Qualitaetsberichte/Generische-Publikationen/Qualitaetsbericht-Statistik-Beschaeftigung.pdf?__blob=publicationFile</t>
  </si>
  <si>
    <t>Stand: 16.12.2024</t>
  </si>
  <si>
    <t>Methodische Hinweise zu Revisionen in der Beschäftigungsstatistik</t>
  </si>
  <si>
    <r>
      <t>Aufgrund</t>
    </r>
    <r>
      <rPr>
        <b/>
        <sz val="9"/>
        <rFont val="Arial"/>
        <family val="2"/>
      </rPr>
      <t xml:space="preserve"> </t>
    </r>
    <r>
      <rPr>
        <sz val="9"/>
        <rFont val="Arial"/>
        <family val="2"/>
      </rPr>
      <t xml:space="preserve">rückwirkender </t>
    </r>
    <r>
      <rPr>
        <b/>
        <sz val="9"/>
        <rFont val="Arial"/>
        <family val="2"/>
      </rPr>
      <t>Revisionen der Beschäftigungsstatistik</t>
    </r>
    <r>
      <rPr>
        <sz val="9"/>
        <rFont val="Arial"/>
        <family val="2"/>
      </rPr>
      <t xml:space="preserve"> können Daten von zuvor veröffentlichten Daten abweichen. Dies ist insbesondere beim Vergleich mit älteren Veröffentlichungen zu berücksichtigen.
Das </t>
    </r>
    <r>
      <rPr>
        <b/>
        <sz val="9"/>
        <rFont val="Arial"/>
        <family val="2"/>
      </rPr>
      <t>Revidieren von Daten</t>
    </r>
    <r>
      <rPr>
        <sz val="9"/>
        <rFont val="Arial"/>
        <family val="2"/>
      </rPr>
      <t xml:space="preserve">, d. h. die nachträgliche Änderung von bereits publizierten statistischen Daten, erfolgt anlassbezogen und unregelmäßig. Es behebt Fehler und verbessert die Genauigkeit. Dies kann erforderlich werden, weil sich rückwirkend eine wesentliche Änderung in der Datenquelle eines Statistikverfahrens ergeben hat oder weil ein Fehler in den statistischen Verarbeitungsregeln erkannt wurde. In beiden Fällen werden die statistischen Ergebnisse neu berechnet – auch für zurückliegende Berichtszeiträume. Ab dem Revisionszeitpunkt erstellte Publikationen enthalten – sofern möglich – auch rückwirkend neue Ergebnisse und einen entsprechenden Hinweis.
Davon abzugrenzen ist die </t>
    </r>
    <r>
      <rPr>
        <b/>
        <sz val="9"/>
        <rFont val="Arial"/>
        <family val="2"/>
      </rPr>
      <t>Festschreibung vorläufiger Ergebnisse</t>
    </r>
    <r>
      <rPr>
        <sz val="9"/>
        <rFont val="Arial"/>
        <family val="2"/>
      </rPr>
      <t xml:space="preserve"> in endgültige Ergebnisse nach Wartezeiten von üblicherweise sechs Monaten. Sie erfolgt regelmäßig und wird nicht gesondert kommuniziert.
Im folgenden sind die Revisionen der Beschäftigungsstatistik kurz erläutert. </t>
    </r>
  </si>
  <si>
    <r>
      <rPr>
        <b/>
        <sz val="10"/>
        <rFont val="Arial"/>
        <family val="2"/>
      </rPr>
      <t>Revision 2023</t>
    </r>
    <r>
      <rPr>
        <sz val="10"/>
        <rFont val="Arial"/>
        <family val="2"/>
      </rPr>
      <t xml:space="preserve"> </t>
    </r>
    <r>
      <rPr>
        <sz val="9"/>
        <rFont val="Arial"/>
        <family val="2"/>
      </rPr>
      <t xml:space="preserve">(Veröffentlichung ab Dezember 2023) </t>
    </r>
    <r>
      <rPr>
        <sz val="10"/>
        <rFont val="Arial"/>
        <family val="2"/>
      </rPr>
      <t xml:space="preserve">
</t>
    </r>
    <r>
      <rPr>
        <sz val="9"/>
        <rFont val="Arial"/>
        <family val="2"/>
      </rPr>
      <t xml:space="preserve">Im Fokus der Revision stand eine verbesserte regionale Abbildung von Beschäftigten nach dem </t>
    </r>
    <r>
      <rPr>
        <b/>
        <sz val="9"/>
        <rFont val="Arial"/>
        <family val="2"/>
      </rPr>
      <t>Arbeits- und Wohnort</t>
    </r>
    <r>
      <rPr>
        <sz val="9"/>
        <rFont val="Arial"/>
        <family val="2"/>
      </rPr>
      <t xml:space="preserve">. Die Ermittlung des Arbeitsortes wurde um die Verwendung von georeferenzierten Adressdaten des </t>
    </r>
    <r>
      <rPr>
        <b/>
        <sz val="9"/>
        <rFont val="Arial"/>
        <family val="2"/>
      </rPr>
      <t>Bundesamtes für Kartographie und Geodäsie</t>
    </r>
    <r>
      <rPr>
        <sz val="9"/>
        <rFont val="Arial"/>
        <family val="2"/>
      </rPr>
      <t xml:space="preserv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t>
    </r>
    <r>
      <rPr>
        <b/>
        <sz val="9"/>
        <rFont val="Arial"/>
        <family val="2"/>
      </rPr>
      <t>ohne Wohnortzuordnung</t>
    </r>
    <r>
      <rPr>
        <sz val="9"/>
        <rFont val="Arial"/>
        <family val="2"/>
      </rPr>
      <t xml:space="preserve">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t>
    </r>
  </si>
  <si>
    <t>Beschäftigungsstatistik – partielle Revision 2023</t>
  </si>
  <si>
    <r>
      <t>Revision 2017</t>
    </r>
    <r>
      <rPr>
        <sz val="9"/>
        <rFont val="Arial"/>
        <family val="2"/>
      </rPr>
      <t xml:space="preserve"> (Veröffentlichung ab Januar 2018)
Im Jahr 2016 sind aufgrund eines technischen Problems im Datenverarbeitungsprozess in größerem Umfang </t>
    </r>
    <r>
      <rPr>
        <b/>
        <sz val="9"/>
        <rFont val="Arial"/>
        <family val="2"/>
      </rPr>
      <t>Arbeitgebermeldungen zur Sozialversicherung</t>
    </r>
    <r>
      <rPr>
        <sz val="9"/>
        <rFont val="Arial"/>
        <family val="2"/>
      </rPr>
      <t xml:space="preserve"> nicht in die Statistik-Datenverarbeitung eingeflossen. Diese Meldungen wurden im Jahr 2017 nachträglich aufgenommen und die Ergebnisse der Beschäftigungsstatistik ab August  2015 neu ermittelt. Zuvor waren insbesondere die </t>
    </r>
    <r>
      <rPr>
        <b/>
        <sz val="9"/>
        <rFont val="Arial"/>
        <family val="2"/>
      </rPr>
      <t>begonnenen und beendeten</t>
    </r>
    <r>
      <rPr>
        <sz val="9"/>
        <rFont val="Arial"/>
        <family val="2"/>
      </rPr>
      <t xml:space="preserve"> sozialversicherungspflichtigen Beschäftigungsverhältnisse im 1. Quartal 2016 untererfasst, der Bestand der Berichtsmonate Juni und Juli 2016 sowie die beendeten Beschäftigungsverhältnisse im 2. und 3. Quartal 2016 überzeichnet. 
Im Zuge der Revision 2017 wurde zudem eine Lücke (von Januar 2011 bis September 2012) in der Berichterstattung der sozialversicherungspflichtig Beschäftigten zum</t>
    </r>
    <r>
      <rPr>
        <b/>
        <sz val="9"/>
        <rFont val="Arial"/>
        <family val="2"/>
      </rPr>
      <t xml:space="preserve"> Merkmal Arbeitszeit</t>
    </r>
    <r>
      <rPr>
        <sz val="9"/>
        <rFont val="Arial"/>
        <family val="2"/>
      </rPr>
      <t xml:space="preserve"> (Vollzeit/Teilzeit) durch ein Hochrechnungsverfahren  geschlossen. Angaben zu Vollzeit- und Teilzeitbeschäftigung stehen damit durchgängig für alle Berichtsmonate zur Verfügung. Ausführliche Informationen finden Sie im Methodenbericht:</t>
    </r>
  </si>
  <si>
    <t>Revision der Beschäftigungsstatistik 2017</t>
  </si>
  <si>
    <r>
      <rPr>
        <b/>
        <sz val="10"/>
        <rFont val="Arial"/>
        <family val="2"/>
      </rPr>
      <t>Revision 2014</t>
    </r>
    <r>
      <rPr>
        <b/>
        <sz val="9"/>
        <rFont val="Arial"/>
        <family val="2"/>
      </rPr>
      <t xml:space="preserve"> </t>
    </r>
    <r>
      <rPr>
        <sz val="9"/>
        <rFont val="Arial"/>
        <family val="2"/>
      </rPr>
      <t xml:space="preserve">(Veröffentlichung ab August 2014) 
Im Jahr 2014 hat die Statistik der Bundesagentur für Arbeit die Datenaufbereitung für die </t>
    </r>
    <r>
      <rPr>
        <b/>
        <sz val="9"/>
        <rFont val="Arial"/>
        <family val="2"/>
      </rPr>
      <t>Beschäftigungsstatistik modernisiert</t>
    </r>
    <r>
      <rPr>
        <sz val="9"/>
        <rFont val="Arial"/>
        <family val="2"/>
      </rPr>
      <t xml:space="preserve">, um genauere Ergebnisse zu erzielen und die Beschäftigungsstatistik weiter ausbauen zu können. Der Datenabgriff wurde präzisiert, die Abgrenzung der sozialversicherungspflichtigen Beschäftigung überprüft und um weitere Personengruppen ergänzt.
</t>
    </r>
  </si>
  <si>
    <r>
      <t xml:space="preserve">Die Beschäftigungsdaten wurden </t>
    </r>
    <r>
      <rPr>
        <b/>
        <sz val="9"/>
        <rFont val="Arial"/>
        <family val="2"/>
      </rPr>
      <t>rückwirkend ab 1999</t>
    </r>
    <r>
      <rPr>
        <sz val="9"/>
        <rFont val="Arial"/>
        <family val="2"/>
      </rPr>
      <t xml:space="preserve"> revidiert. Dadurch wird eine Vergleichbarkeit der Ergebnisse im Zeitverlauf ermöglicht. Auf den Bestand der Beschäftigten wirken sich vor allem die neu hinzugekommenen Personengruppen aus, während für die begonnenen und beendeten Beschäftigungsverhältnisse größtenteils der verfeinerte Datenabgriff den Unterschied zu den bisherigen Ergebnissen erklärt.</t>
    </r>
  </si>
  <si>
    <r>
      <t xml:space="preserve">Die Revision führte durch die </t>
    </r>
    <r>
      <rPr>
        <b/>
        <sz val="9"/>
        <rFont val="Arial"/>
        <family val="2"/>
      </rPr>
      <t>Einbeziehung weiterer Personengruppen</t>
    </r>
    <r>
      <rPr>
        <sz val="9"/>
        <rFont val="Arial"/>
        <family val="2"/>
      </rPr>
      <t xml:space="preserve"> zu einer Erhöhung des Bestands. Die neu hinzugekommenen Beschäftigten in Werkstätten für behinderte Menschen wirken sich vor allem auf den Wirtschaftsabschnitt „Q Gesundheits- und Sozialwesen“ aus. Für diese Personengruppe liegen ab dem Meldezeitraum Dezember 2014 Informationen zur ausgeübten Tätigkeit vor. In der Statistik nehmen daher bei den 6-Monatswerten ab Juli 2014 die fehlenden Angaben zur Tätigkeit sukzessive ab. Die Erweiterung um Personen, die ein freiwilliges soziales oder ökologisches Jahr oder einen Bundesfreiwilligendienst leisten, spiegelt sich vor allem im Berufsbereich „Gesundheit, Soziales, Lehre und Erziehung“ wider. Weiterführende Informationen siehe Methodenbericht:</t>
    </r>
  </si>
  <si>
    <t>Beschäftigungsstatistik Revision 2014</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</si>
  <si>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</si>
  <si>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</si>
  <si>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</si>
  <si>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</si>
  <si>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</si>
  <si>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</si>
  <si>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</si>
  <si>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</si>
  <si>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</si>
  <si>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</si>
  <si>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</si>
  <si>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</si>
  <si>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</si>
  <si>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</si>
  <si>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</si>
  <si>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</si>
  <si>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</si>
  <si>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</si>
  <si>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</si>
  <si>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Balken</t>
  </si>
  <si>
    <t>Beschriftung 1</t>
  </si>
  <si>
    <t>Beschriftung 2</t>
  </si>
  <si>
    <t>Werte 2</t>
  </si>
  <si>
    <t>Werte Trennlinie</t>
  </si>
  <si>
    <t>SvB</t>
  </si>
  <si>
    <t>GeB</t>
  </si>
  <si>
    <t>SvB y-Wert</t>
  </si>
  <si>
    <t>SvB x-Wert</t>
  </si>
  <si>
    <t>GeB y-Wert</t>
  </si>
  <si>
    <t>GeB x-Wert</t>
  </si>
  <si>
    <t>Position y-Wert</t>
  </si>
  <si>
    <t>Kreis</t>
  </si>
  <si>
    <t>BL</t>
  </si>
  <si>
    <t>W/O</t>
  </si>
  <si>
    <t>D</t>
  </si>
  <si>
    <t>WZ</t>
  </si>
  <si>
    <t>Tabelle 4</t>
  </si>
  <si>
    <t>Stichtag</t>
  </si>
  <si>
    <t>Index 2003 = 100 %</t>
  </si>
  <si>
    <t>Beschriftung x-Achse</t>
  </si>
  <si>
    <t>Beschriftung Reihen</t>
  </si>
  <si>
    <t>keine Daten</t>
  </si>
  <si>
    <t>Diagrammdarstellung wegen fehlender Daten nicht möglich.</t>
  </si>
  <si>
    <t>Dezember 2019</t>
  </si>
  <si>
    <t>März 2020</t>
  </si>
  <si>
    <t>Juni 2020</t>
  </si>
  <si>
    <t>Dezember 2020</t>
  </si>
  <si>
    <t>März 2021</t>
  </si>
  <si>
    <t>Juni 2021</t>
  </si>
  <si>
    <t>Dezember 2021</t>
  </si>
  <si>
    <t>März 2022</t>
  </si>
  <si>
    <t>Juni 2022</t>
  </si>
  <si>
    <t>Dezember 2022</t>
  </si>
  <si>
    <t>März 2023</t>
  </si>
  <si>
    <t>Juni 2023</t>
  </si>
  <si>
    <t>Dezember 2023</t>
  </si>
  <si>
    <t>März 2024</t>
  </si>
  <si>
    <t>Juni 2024</t>
  </si>
  <si>
    <t>Dezember 2024</t>
  </si>
  <si>
    <t>März 2025</t>
  </si>
  <si>
    <t>Juni 2025</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</si>
  <si>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</si>
  <si>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</si>
  <si>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</si>
  <si>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</si>
  <si>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</si>
  <si>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</si>
  <si>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</si>
  <si>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</si>
  <si>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</si>
  <si>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</si>
  <si>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</si>
  <si>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</si>
  <si>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</si>
  <si>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</si>
  <si>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</si>
  <si>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</si>
  <si>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</si>
  <si>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</si>
  <si>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</si>
  <si>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</si>
  <si>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</si>
  <si>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</si>
  <si>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</si>
  <si>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</si>
  <si>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</si>
  <si>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</si>
  <si>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</si>
  <si>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</si>
  <si>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</si>
  <si>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</si>
  <si>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</si>
  <si>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</si>
  <si>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</si>
  <si>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</si>
  <si>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</si>
  <si>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</si>
  <si>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
  </si>
  <si>
    <r>
      <t xml:space="preserve">Altenpflege </t>
    </r>
    <r>
      <rPr>
        <vertAlign val="superscript"/>
        <sz val="8"/>
        <rFont val="Arial"/>
        <family val="2"/>
      </rPr>
      <t>3)</t>
    </r>
  </si>
  <si>
    <r>
      <t xml:space="preserve">mit akademischem Abschluss </t>
    </r>
    <r>
      <rPr>
        <vertAlign val="superscript"/>
        <sz val="8"/>
        <rFont val="Arial"/>
        <family val="2"/>
      </rPr>
      <t>3)</t>
    </r>
  </si>
  <si>
    <r>
      <t xml:space="preserve">Altenpflege </t>
    </r>
    <r>
      <rPr>
        <vertAlign val="superscript"/>
        <sz val="8"/>
        <rFont val="Arial"/>
        <family val="2"/>
      </rPr>
      <t>2)</t>
    </r>
  </si>
  <si>
    <t>Entwicklung der sozialversicherungspflichtigen und der geringfügig entlohnten Beschäftigten (Sep 19: 100%)</t>
  </si>
  <si>
    <r>
      <t>Auszubildende nach Geschlech</t>
    </r>
    <r>
      <rPr>
        <sz val="8"/>
        <rFont val="Arial"/>
        <family val="2"/>
      </rPr>
      <t xml:space="preserve">t
         Auszubildende                  </t>
    </r>
  </si>
  <si>
    <r>
      <t>Sozialversicherungspflichtig Beschäftigte
in Freiwilligendiensten</t>
    </r>
    <r>
      <rPr>
        <sz val="8"/>
        <rFont val="Arial"/>
        <family val="2"/>
      </rPr>
      <t xml:space="preserve">
         Insgesamt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</si>
</sst>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407]mmm/\ yy;@"/>
    <numFmt numFmtId="165" formatCode="0.0"/>
    <numFmt numFmtId="166" formatCode="* 0.0;* \-_ 0.0;\-"/>
    <numFmt numFmtId="167" formatCode="* #,##0;* \-_ #,##0;\-"/>
    <numFmt numFmtId="168" formatCode="* #,##0.0;* \-_ #,##0.0;\-"/>
    <numFmt numFmtId="169" formatCode="\ @"/>
    <numFmt numFmtId="170" formatCode="0.0%"/>
    <numFmt numFmtId="171" formatCode="#,##0\ "/>
    <numFmt numFmtId="172" formatCode="#,##0.0\ "/>
    <numFmt numFmtId="173" formatCode="#,##0\ \ "/>
    <numFmt numFmtId="174" formatCode="#\ ###\ ##0.0\ ;\-\ #\ ###\ ##0.0\ ;\-"/>
    <numFmt numFmtId="175" formatCode="#\ ###\ ##0.0\ ;\-\ #\ ###\ ##0.0\ ;\-\ "/>
    <numFmt numFmtId="176" formatCode="#,##0.0"/>
    <numFmt numFmtId="177" formatCode="[$-407]mmmm\ yyyy;@"/>
    <numFmt numFmtId="178" formatCode="mmmm\ yyyy"/>
    <numFmt numFmtId="179" formatCode="[=0]\ \-;[&lt;100]\ \(#,##0\);#,##0"/>
  </numFmts>
  <fonts count="55" x14ac:knownFonts="1">
    <font>
      <sz val="10"/>
      <name val="Arial"/>
      <family val="2"/>
    </font>
    <font>
      <sz val="10"/>
      <color theme="1"/>
      <name val="Arial"/>
      <family val="2"/>
    </font>
    <font>
      <b/>
      <sz val="10"/>
      <color theme="1"/>
      <name val="Arial"/>
      <family val="2"/>
    </font>
    <font>
      <sz val="1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sz val="9"/>
      <name val="Arial"/>
      <family val="2"/>
    </font>
    <font>
      <b/>
      <sz val="12"/>
      <name val="Arial"/>
      <family val="2"/>
    </font>
    <font>
      <b/>
      <sz val="10"/>
      <name val="Arial"/>
      <family val="2"/>
    </font>
    <font>
      <b/>
      <sz val="11"/>
      <name val="Arial"/>
      <family val="2"/>
    </font>
    <font>
      <i/>
      <sz val="10"/>
      <name val="Arial"/>
      <family val="2"/>
    </font>
    <font>
      <i/>
      <sz val="9"/>
      <name val="Arial"/>
      <family val="2"/>
    </font>
    <font>
      <u/>
      <sz val="9"/>
      <name val="Arial"/>
      <family val="2"/>
    </font>
    <font>
      <b/>
      <sz val="14"/>
      <name val="Arial"/>
      <family val="2"/>
    </font>
    <font>
      <sz val="12"/>
      <name val="Arial"/>
      <family val="2"/>
    </font>
    <font>
      <sz val="8"/>
      <name val="Arial"/>
      <family val="2"/>
    </font>
    <font>
      <sz val="12"/>
      <color indexed="9"/>
      <name val="Arial"/>
      <family val="2"/>
    </font>
    <font>
      <sz val="8"/>
      <color rgb="FF000000"/>
      <name val="Arial"/>
      <family val="2"/>
    </font>
    <font>
      <vertAlign val="superscript"/>
      <sz val="8"/>
      <name val="Arial"/>
      <family val="2"/>
    </font>
    <font>
      <sz val="6"/>
      <name val="Arial"/>
      <family val="2"/>
    </font>
    <font>
      <b/>
      <sz val="8"/>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u/>
      <sz val="7"/>
      <color indexed="12"/>
      <name val="Tahoma"/>
      <family val="2"/>
    </font>
    <font>
      <b/>
      <vertAlign val="superscript"/>
      <sz val="8"/>
      <name val="Arial"/>
      <family val="2"/>
    </font>
    <font>
      <u/>
      <sz val="7"/>
      <color indexed="12"/>
      <name val="Arial"/>
      <family val="2"/>
    </font>
    <font>
      <b/>
      <sz val="10"/>
      <color indexed="8"/>
      <name val="Arial"/>
      <family val="2"/>
    </font>
    <font>
      <sz val="10"/>
      <color indexed="8"/>
      <name val="Arial"/>
      <family val="2"/>
    </font>
    <font>
      <vertAlign val="superscript"/>
      <sz val="7"/>
      <color indexed="8"/>
      <name val="Arial"/>
      <family val="2"/>
    </font>
    <font>
      <sz val="7"/>
      <color indexed="8"/>
      <name val="Arial"/>
      <family val="2"/>
    </font>
    <font>
      <sz val="7"/>
      <color rgb="FF000000"/>
      <name val="Arial"/>
      <family val="2"/>
    </font>
    <font>
      <vertAlign val="superscript"/>
      <sz val="7"/>
      <color rgb="FF000000"/>
      <name val="Arial"/>
      <family val="2"/>
    </font>
    <font>
      <b/>
      <sz val="9"/>
      <name val="Arial"/>
      <family val="2"/>
    </font>
    <font>
      <b/>
      <sz val="9"/>
      <color theme="1"/>
      <name val="Arial"/>
      <family val="2"/>
    </font>
    <font>
      <sz val="9"/>
      <color indexed="8"/>
      <name val="Arial"/>
      <family val="2"/>
    </font>
    <font>
      <sz val="8"/>
      <name val="Tahoma"/>
      <family val="2"/>
    </font>
    <font>
      <sz val="11"/>
      <color theme="1"/>
      <name val="Arial"/>
      <family val="2"/>
    </font>
    <font>
      <sz val="9"/>
      <color theme="1"/>
      <name val="Arial"/>
      <family val="2"/>
    </font>
    <font>
      <sz val="9"/>
      <color rgb="FF000000"/>
      <name val="Arial"/>
      <family val="2"/>
    </font>
    <font>
      <b/>
      <sz val="11"/>
      <color theme="1"/>
      <name val="Arial"/>
      <family val="2"/>
    </font>
    <font>
      <b/>
      <sz val="9"/>
      <color indexed="8"/>
      <name val="Arial"/>
      <family val="2"/>
    </font>
    <font>
      <u/>
      <sz val="11"/>
      <color theme="10"/>
      <name val="Arial"/>
      <family val="2"/>
    </font>
    <font>
      <u/>
      <sz val="9"/>
      <color theme="10"/>
      <name val="Arial"/>
      <family val="2"/>
    </font>
    <font>
      <b/>
      <sz val="9"/>
      <color rgb="FF000000"/>
      <name val="Arial"/>
      <family val="2"/>
    </font>
    <font>
      <u/>
      <sz val="9"/>
      <color indexed="12"/>
      <name val="Arial"/>
      <family val="2"/>
    </font>
    <font>
      <u/>
      <sz val="10"/>
      <name val="Arial"/>
      <family val="2"/>
    </font>
    <font>
      <b/>
      <sz val="10"/>
      <color indexed="12"/>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s>
  <borders count="36">
    <border>
      <left/>
      <right/>
      <top/>
      <bottom/>
      <diagonal/>
    </border>
    <border>
      <left/>
      <right/>
      <top/>
      <bottom style="thin">
        <color rgb="FF404040"/>
      </bottom>
      <diagonal/>
    </border>
    <border>
      <left/>
      <right/>
      <top/>
      <bottom style="thin">
        <color indexed="63"/>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theme="0" tint="-0.24994659260841701"/>
      </left>
      <right/>
      <top/>
      <bottom/>
      <diagonal/>
    </border>
    <border>
      <left/>
      <right style="hair">
        <color theme="0" tint="-0.14996795556505021"/>
      </right>
      <top/>
      <bottom/>
      <diagonal/>
    </border>
    <border>
      <left style="hair">
        <color rgb="FFC0C0C0"/>
      </left>
      <right style="hair">
        <color indexed="22"/>
      </right>
      <top style="hair">
        <color rgb="FFC0C0C0"/>
      </top>
      <bottom/>
      <diagonal/>
    </border>
    <border>
      <left style="hair">
        <color indexed="22"/>
      </left>
      <right style="hair">
        <color indexed="22"/>
      </right>
      <top style="hair">
        <color rgb="FFC0C0C0"/>
      </top>
      <bottom/>
      <diagonal/>
    </border>
    <border>
      <left style="hair">
        <color rgb="FFC0C0C0"/>
      </left>
      <right/>
      <top style="hair">
        <color rgb="FFC0C0C0"/>
      </top>
      <bottom/>
      <diagonal/>
    </border>
    <border>
      <left/>
      <right/>
      <top style="hair">
        <color rgb="FFC0C0C0"/>
      </top>
      <bottom/>
      <diagonal/>
    </border>
    <border>
      <left/>
      <right style="hair">
        <color indexed="22"/>
      </right>
      <top style="hair">
        <color rgb="FFC0C0C0"/>
      </top>
      <bottom/>
      <diagonal/>
    </border>
    <border>
      <left/>
      <right style="hair">
        <color rgb="FFC0C0C0"/>
      </right>
      <top style="hair">
        <color rgb="FFC0C0C0"/>
      </top>
      <bottom/>
      <diagonal/>
    </border>
    <border>
      <left style="hair">
        <color rgb="FFC0C0C0"/>
      </left>
      <right/>
      <top/>
      <bottom/>
      <diagonal/>
    </border>
    <border>
      <left/>
      <right style="hair">
        <color rgb="FFC0C0C0"/>
      </right>
      <top/>
      <bottom/>
      <diagonal/>
    </border>
    <border>
      <left style="hair">
        <color rgb="FFC0C0C0"/>
      </left>
      <right/>
      <top/>
      <bottom style="hair">
        <color rgb="FFC0C0C0"/>
      </bottom>
      <diagonal/>
    </border>
    <border>
      <left/>
      <right style="hair">
        <color rgb="FFBFBFBF"/>
      </right>
      <top/>
      <bottom style="hair">
        <color rgb="FFC0C0C0"/>
      </bottom>
      <diagonal/>
    </border>
    <border>
      <left/>
      <right/>
      <top/>
      <bottom style="hair">
        <color rgb="FFC0C0C0"/>
      </bottom>
      <diagonal/>
    </border>
    <border>
      <left/>
      <right style="hair">
        <color indexed="22"/>
      </right>
      <top/>
      <bottom style="hair">
        <color rgb="FFC0C0C0"/>
      </bottom>
      <diagonal/>
    </border>
    <border>
      <left/>
      <right style="hair">
        <color rgb="FFC0C0C0"/>
      </right>
      <top/>
      <bottom style="hair">
        <color rgb="FFC0C0C0"/>
      </bottom>
      <diagonal/>
    </border>
    <border>
      <left style="hair">
        <color indexed="22"/>
      </left>
      <right/>
      <top/>
      <bottom style="hair">
        <color rgb="FFC0C0C0"/>
      </bottom>
      <diagonal/>
    </border>
    <border>
      <left style="hair">
        <color rgb="FFC0C0C0"/>
      </left>
      <right/>
      <top/>
      <bottom style="hair">
        <color indexed="22"/>
      </bottom>
      <diagonal/>
    </border>
    <border>
      <left/>
      <right/>
      <top/>
      <bottom style="thin">
        <color theme="1" tint="0.24994659260841701"/>
      </bottom>
      <diagonal/>
    </border>
  </borders>
  <cellStyleXfs count="13">
    <xf numFmtId="0" fontId="0" fillId="0" borderId="0"/>
    <xf numFmtId="0" fontId="4" fillId="0" borderId="0" applyNumberFormat="0" applyFill="0" applyBorder="0" applyAlignment="0" applyProtection="0"/>
    <xf numFmtId="0" fontId="3" fillId="0" borderId="0"/>
    <xf numFmtId="0" fontId="41" fillId="0" borderId="0"/>
    <xf numFmtId="0" fontId="42" fillId="0" borderId="0"/>
    <xf numFmtId="0" fontId="42" fillId="0" borderId="0"/>
    <xf numFmtId="0" fontId="47" fillId="0" borderId="0" applyNumberFormat="0" applyFill="0" applyBorder="0" applyAlignment="0" applyProtection="0"/>
    <xf numFmtId="0" fontId="3" fillId="0" borderId="0"/>
    <xf numFmtId="0" fontId="42" fillId="0" borderId="0"/>
    <xf numFmtId="0" fontId="47"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cellStyleXfs>
  <cellXfs count="558">
    <xf numFmtId="0" fontId="0" fillId="0" borderId="0" xfId="0"/>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3" fillId="0" borderId="0" xfId="0" applyFont="1" applyAlignment="1">
      <alignment horizontal="left" wrapText="1"/>
    </xf>
    <xf numFmtId="0" fontId="3" fillId="0" borderId="0" xfId="0" applyFont="1" applyAlignment="1">
      <alignment horizontal="left" wrapText="1"/>
    </xf>
    <xf numFmtId="0" fontId="4" fillId="2" borderId="0" xfId="1" applyNumberFormat="1" applyFill="1" applyAlignment="1" applyProtection="1">
      <alignment horizontal="left" vertical="top" wrapText="1"/>
    </xf>
    <xf numFmtId="0" fontId="8" fillId="2" borderId="0" xfId="0" applyFont="1" applyFill="1" applyAlignment="1">
      <alignment horizontal="left" vertical="top" wrapText="1"/>
    </xf>
    <xf numFmtId="0" fontId="3" fillId="0" borderId="2" xfId="0" applyFont="1" applyBorder="1" applyAlignment="1">
      <alignment horizontal="right" vertical="center"/>
    </xf>
    <xf numFmtId="0" fontId="9" fillId="0" borderId="2" xfId="0" applyFont="1" applyBorder="1"/>
    <xf numFmtId="0" fontId="3" fillId="0" borderId="1" xfId="0" applyFont="1" applyBorder="1" applyAlignment="1">
      <alignment horizontal="right" vertical="center"/>
    </xf>
    <xf numFmtId="0" fontId="9" fillId="0" borderId="0" xfId="0" applyFont="1"/>
    <xf numFmtId="0" fontId="9" fillId="0" borderId="0" xfId="0" applyFont="1" applyAlignment="1">
      <alignment horizontal="left"/>
    </xf>
    <xf numFmtId="0" fontId="3" fillId="0" borderId="0" xfId="0" applyFont="1" applyAlignment="1">
      <alignment horizontal="left"/>
    </xf>
    <xf numFmtId="0" fontId="10" fillId="0" borderId="0" xfId="0" applyFont="1"/>
    <xf numFmtId="0" fontId="11" fillId="0" borderId="0" xfId="0" applyFont="1" applyAlignment="1">
      <alignment horizontal="left"/>
    </xf>
    <xf numFmtId="0" fontId="12" fillId="0" borderId="0" xfId="0" applyFont="1" applyAlignment="1">
      <alignment horizontal="left"/>
    </xf>
    <xf numFmtId="0" fontId="3" fillId="0" borderId="0" xfId="0" applyFont="1"/>
    <xf numFmtId="0" fontId="8" fillId="0" borderId="0" xfId="0" applyFont="1" applyAlignment="1">
      <alignment horizontal="right"/>
    </xf>
    <xf numFmtId="0" fontId="8"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right"/>
    </xf>
    <xf numFmtId="0" fontId="13" fillId="0" borderId="0" xfId="0" applyFont="1"/>
    <xf numFmtId="0" fontId="13" fillId="0" borderId="0" xfId="0" applyFont="1" applyAlignment="1">
      <alignment horizontal="left"/>
    </xf>
    <xf numFmtId="0" fontId="13" fillId="0" borderId="0" xfId="0" applyFont="1" applyAlignment="1">
      <alignment wrapText="1"/>
    </xf>
    <xf numFmtId="0" fontId="9" fillId="0" borderId="0" xfId="0" applyFont="1" applyAlignment="1">
      <alignment horizontal="left" wrapText="1"/>
    </xf>
    <xf numFmtId="0" fontId="14" fillId="0" borderId="0" xfId="0" applyFont="1" applyAlignment="1">
      <alignment horizontal="left" wrapText="1"/>
    </xf>
    <xf numFmtId="0" fontId="15" fillId="0" borderId="0" xfId="0" applyFont="1" applyAlignment="1">
      <alignment horizontal="left" indent="10"/>
    </xf>
    <xf numFmtId="0" fontId="15" fillId="0" borderId="0" xfId="0" applyFont="1" applyAlignment="1">
      <alignment horizontal="left"/>
    </xf>
    <xf numFmtId="0" fontId="9" fillId="0" borderId="0" xfId="0" applyFont="1" applyAlignment="1">
      <alignment horizontal="left" indent="10"/>
    </xf>
    <xf numFmtId="0" fontId="3" fillId="0" borderId="1" xfId="0" applyFont="1" applyBorder="1" applyAlignment="1">
      <alignment horizontal="left" vertical="center"/>
    </xf>
    <xf numFmtId="0" fontId="3" fillId="0" borderId="1" xfId="0" applyFont="1" applyBorder="1" applyAlignment="1">
      <alignment horizontal="centerContinuous" vertical="center" shrinkToFit="1"/>
    </xf>
    <xf numFmtId="0" fontId="0" fillId="0" borderId="1" xfId="0" applyBorder="1" applyAlignment="1">
      <alignment horizontal="right" vertical="center"/>
    </xf>
    <xf numFmtId="0" fontId="16"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17" fillId="0" borderId="0" xfId="0" applyFont="1"/>
    <xf numFmtId="0" fontId="18" fillId="0" borderId="0" xfId="0" applyFont="1" applyAlignment="1">
      <alignment horizontal="left" vertical="center"/>
    </xf>
    <xf numFmtId="0" fontId="18" fillId="0" borderId="0" xfId="0" applyFont="1" applyAlignment="1">
      <alignment horizontal="left" vertical="center" wrapText="1"/>
    </xf>
    <xf numFmtId="0" fontId="19" fillId="0" borderId="0" xfId="0" applyFont="1" applyAlignment="1">
      <alignment horizontal="left" vertical="center"/>
    </xf>
    <xf numFmtId="0" fontId="20" fillId="0" borderId="3" xfId="0" applyFont="1" applyBorder="1" applyAlignment="1">
      <alignment horizontal="left" wrapText="1"/>
    </xf>
    <xf numFmtId="0" fontId="20" fillId="0" borderId="3" xfId="0" applyFont="1" applyBorder="1" applyAlignment="1">
      <alignment horizontal="left"/>
    </xf>
    <xf numFmtId="1" fontId="18" fillId="0" borderId="4" xfId="0" applyNumberFormat="1" applyFont="1" applyBorder="1" applyAlignment="1">
      <alignment horizontal="center" vertical="center"/>
    </xf>
    <xf numFmtId="1" fontId="18" fillId="0" borderId="5" xfId="0" applyNumberFormat="1" applyFont="1" applyBorder="1" applyAlignment="1">
      <alignment horizontal="center" vertical="center"/>
    </xf>
    <xf numFmtId="1" fontId="18" fillId="0" borderId="6" xfId="0" applyNumberFormat="1" applyFont="1" applyBorder="1" applyAlignment="1">
      <alignment horizontal="center" vertical="center" wrapText="1"/>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1" fontId="18" fillId="0" borderId="4" xfId="0" applyNumberFormat="1" applyFont="1" applyBorder="1" applyAlignment="1">
      <alignment horizontal="center" vertical="center" wrapText="1"/>
    </xf>
    <xf numFmtId="1" fontId="18" fillId="0" borderId="10" xfId="0" applyNumberFormat="1" applyFont="1" applyBorder="1" applyAlignment="1">
      <alignment horizontal="center" vertical="center" wrapText="1"/>
    </xf>
    <xf numFmtId="0" fontId="18" fillId="0" borderId="0" xfId="0" applyFont="1"/>
    <xf numFmtId="1" fontId="18" fillId="0" borderId="11" xfId="0" applyNumberFormat="1" applyFont="1" applyBorder="1" applyAlignment="1">
      <alignment horizontal="center" vertical="center"/>
    </xf>
    <xf numFmtId="1" fontId="18" fillId="0" borderId="0" xfId="0" applyNumberFormat="1" applyFont="1" applyAlignment="1">
      <alignment horizontal="center" vertical="center"/>
    </xf>
    <xf numFmtId="1" fontId="18" fillId="0" borderId="12" xfId="0" applyNumberFormat="1" applyFont="1" applyBorder="1" applyAlignment="1">
      <alignment horizontal="center" vertical="center" wrapText="1"/>
    </xf>
    <xf numFmtId="164" fontId="18" fillId="0" borderId="6" xfId="0" applyNumberFormat="1" applyFont="1" applyBorder="1" applyAlignment="1">
      <alignment horizontal="center" vertical="center" wrapText="1"/>
    </xf>
    <xf numFmtId="1" fontId="18" fillId="0" borderId="13" xfId="0" applyNumberFormat="1" applyFont="1" applyBorder="1" applyAlignment="1">
      <alignment horizontal="center" vertical="center" wrapText="1"/>
    </xf>
    <xf numFmtId="1" fontId="18" fillId="0" borderId="14" xfId="0" applyNumberFormat="1" applyFont="1" applyBorder="1" applyAlignment="1">
      <alignment horizontal="center" vertical="center" wrapText="1"/>
    </xf>
    <xf numFmtId="164" fontId="18" fillId="0" borderId="15" xfId="0" applyNumberFormat="1" applyFont="1" applyBorder="1" applyAlignment="1">
      <alignment horizontal="center" vertical="center" wrapText="1"/>
    </xf>
    <xf numFmtId="3" fontId="18" fillId="0" borderId="16" xfId="0" applyNumberFormat="1" applyFont="1" applyBorder="1" applyAlignment="1">
      <alignment horizontal="center" vertical="center"/>
    </xf>
    <xf numFmtId="165" fontId="18" fillId="0" borderId="16" xfId="0" applyNumberFormat="1" applyFont="1" applyBorder="1" applyAlignment="1">
      <alignment horizontal="center" vertical="center"/>
    </xf>
    <xf numFmtId="1" fontId="18" fillId="0" borderId="13" xfId="0" applyNumberFormat="1" applyFont="1" applyBorder="1" applyAlignment="1">
      <alignment horizontal="center" vertical="center"/>
    </xf>
    <xf numFmtId="1" fontId="18" fillId="0" borderId="3" xfId="0" applyNumberFormat="1" applyFont="1" applyBorder="1" applyAlignment="1">
      <alignment horizontal="center" vertical="center"/>
    </xf>
    <xf numFmtId="1" fontId="18" fillId="0" borderId="15" xfId="0" applyNumberFormat="1" applyFont="1" applyBorder="1" applyAlignment="1">
      <alignment horizontal="center" vertical="center" wrapText="1"/>
    </xf>
    <xf numFmtId="1" fontId="22" fillId="0" borderId="16" xfId="0" applyNumberFormat="1" applyFont="1" applyBorder="1" applyAlignment="1">
      <alignment horizontal="center" vertical="center"/>
    </xf>
    <xf numFmtId="0" fontId="22" fillId="0" borderId="0" xfId="0" applyFont="1"/>
    <xf numFmtId="1" fontId="23" fillId="0" borderId="4" xfId="0" applyNumberFormat="1" applyFont="1" applyBorder="1" applyAlignment="1">
      <alignment horizontal="left"/>
    </xf>
    <xf numFmtId="1" fontId="23" fillId="0" borderId="0" xfId="0" applyNumberFormat="1" applyFont="1" applyAlignment="1">
      <alignment horizontal="center"/>
    </xf>
    <xf numFmtId="1" fontId="23" fillId="0" borderId="12" xfId="0" applyNumberFormat="1" applyFont="1" applyBorder="1" applyAlignment="1">
      <alignment horizontal="center"/>
    </xf>
    <xf numFmtId="3" fontId="18" fillId="0" borderId="4" xfId="0" applyNumberFormat="1" applyFont="1" applyBorder="1" applyAlignment="1">
      <alignment horizontal="center"/>
    </xf>
    <xf numFmtId="3" fontId="18" fillId="0" borderId="5" xfId="0" applyNumberFormat="1" applyFont="1" applyBorder="1" applyAlignment="1">
      <alignment horizontal="center"/>
    </xf>
    <xf numFmtId="3" fontId="18" fillId="0" borderId="10" xfId="0" applyNumberFormat="1" applyFont="1" applyBorder="1" applyAlignment="1">
      <alignment horizontal="center"/>
    </xf>
    <xf numFmtId="1" fontId="18" fillId="0" borderId="4" xfId="0" applyNumberFormat="1" applyFont="1" applyBorder="1" applyAlignment="1">
      <alignment horizontal="center"/>
    </xf>
    <xf numFmtId="1" fontId="18" fillId="0" borderId="10" xfId="0" applyNumberFormat="1" applyFont="1" applyBorder="1" applyAlignment="1">
      <alignment horizontal="center"/>
    </xf>
    <xf numFmtId="49" fontId="23" fillId="0" borderId="11" xfId="0" applyNumberFormat="1" applyFont="1" applyBorder="1"/>
    <xf numFmtId="0" fontId="23" fillId="0" borderId="0" xfId="0" applyFont="1"/>
    <xf numFmtId="166" fontId="18" fillId="0" borderId="12" xfId="0" applyNumberFormat="1" applyFont="1" applyBorder="1" applyAlignment="1">
      <alignment horizontal="right"/>
    </xf>
    <xf numFmtId="167" fontId="18" fillId="0" borderId="0" xfId="0" applyNumberFormat="1" applyFont="1" applyAlignment="1">
      <alignment horizontal="right"/>
    </xf>
    <xf numFmtId="167" fontId="18" fillId="0" borderId="11" xfId="0" applyNumberFormat="1" applyFont="1" applyBorder="1" applyAlignment="1">
      <alignment horizontal="right"/>
    </xf>
    <xf numFmtId="168" fontId="18" fillId="0" borderId="17" xfId="0" applyNumberFormat="1" applyFont="1" applyBorder="1" applyAlignment="1">
      <alignment horizontal="right"/>
    </xf>
    <xf numFmtId="0" fontId="18" fillId="0" borderId="0" xfId="0" applyFont="1" applyAlignment="1">
      <alignment wrapText="1"/>
    </xf>
    <xf numFmtId="49" fontId="18" fillId="0" borderId="11" xfId="0" applyNumberFormat="1" applyFont="1" applyBorder="1"/>
    <xf numFmtId="49" fontId="18" fillId="0" borderId="0" xfId="0" applyNumberFormat="1" applyFont="1"/>
    <xf numFmtId="169" fontId="18" fillId="0" borderId="11" xfId="0" applyNumberFormat="1" applyFont="1" applyBorder="1"/>
    <xf numFmtId="0" fontId="18" fillId="0" borderId="0" xfId="0" applyFont="1" applyAlignment="1">
      <alignment horizontal="left"/>
    </xf>
    <xf numFmtId="170" fontId="18" fillId="0" borderId="0" xfId="0" applyNumberFormat="1" applyFont="1"/>
    <xf numFmtId="169" fontId="18" fillId="0" borderId="13" xfId="0" applyNumberFormat="1" applyFont="1" applyBorder="1"/>
    <xf numFmtId="49" fontId="18" fillId="0" borderId="3" xfId="0" applyNumberFormat="1" applyFont="1" applyBorder="1"/>
    <xf numFmtId="166" fontId="18" fillId="0" borderId="15" xfId="0" applyNumberFormat="1" applyFont="1" applyBorder="1" applyAlignment="1">
      <alignment horizontal="right"/>
    </xf>
    <xf numFmtId="1" fontId="23" fillId="0" borderId="11" xfId="0" applyNumberFormat="1" applyFont="1" applyBorder="1" applyAlignment="1">
      <alignment horizontal="left"/>
    </xf>
    <xf numFmtId="1" fontId="23" fillId="0" borderId="12" xfId="0" applyNumberFormat="1" applyFont="1" applyBorder="1" applyAlignment="1">
      <alignment horizontal="right"/>
    </xf>
    <xf numFmtId="3" fontId="18" fillId="0" borderId="4" xfId="0" applyNumberFormat="1" applyFont="1" applyBorder="1" applyAlignment="1">
      <alignment horizontal="right"/>
    </xf>
    <xf numFmtId="3" fontId="18" fillId="0" borderId="5" xfId="0" applyNumberFormat="1" applyFont="1" applyBorder="1" applyAlignment="1">
      <alignment horizontal="right"/>
    </xf>
    <xf numFmtId="3" fontId="18" fillId="0" borderId="10" xfId="0" applyNumberFormat="1" applyFont="1" applyBorder="1" applyAlignment="1">
      <alignment horizontal="right"/>
    </xf>
    <xf numFmtId="1" fontId="18" fillId="0" borderId="4" xfId="0" applyNumberFormat="1" applyFont="1" applyBorder="1" applyAlignment="1">
      <alignment horizontal="right"/>
    </xf>
    <xf numFmtId="1" fontId="18" fillId="0" borderId="10" xfId="0" applyNumberFormat="1" applyFont="1" applyBorder="1" applyAlignment="1">
      <alignment horizontal="right"/>
    </xf>
    <xf numFmtId="1" fontId="18" fillId="0" borderId="12" xfId="0" applyNumberFormat="1" applyFont="1" applyBorder="1" applyAlignment="1">
      <alignment horizontal="right"/>
    </xf>
    <xf numFmtId="3" fontId="18" fillId="0" borderId="11" xfId="0" applyNumberFormat="1" applyFont="1" applyBorder="1" applyAlignment="1">
      <alignment horizontal="right"/>
    </xf>
    <xf numFmtId="3" fontId="18" fillId="0" borderId="0" xfId="0" applyNumberFormat="1" applyFont="1" applyAlignment="1">
      <alignment horizontal="right"/>
    </xf>
    <xf numFmtId="3" fontId="18" fillId="0" borderId="17" xfId="0" applyNumberFormat="1" applyFont="1" applyBorder="1" applyAlignment="1">
      <alignment horizontal="right"/>
    </xf>
    <xf numFmtId="171" fontId="18" fillId="0" borderId="11" xfId="0" applyNumberFormat="1" applyFont="1" applyBorder="1" applyAlignment="1">
      <alignment horizontal="right"/>
    </xf>
    <xf numFmtId="172" fontId="18" fillId="0" borderId="17" xfId="0" applyNumberFormat="1" applyFont="1" applyBorder="1" applyAlignment="1">
      <alignment horizontal="right"/>
    </xf>
    <xf numFmtId="167" fontId="18" fillId="0" borderId="11" xfId="0" applyNumberFormat="1" applyFont="1" applyBorder="1" applyAlignment="1">
      <alignment horizontal="right" wrapText="1"/>
    </xf>
    <xf numFmtId="167" fontId="18" fillId="0" borderId="17" xfId="0" applyNumberFormat="1" applyFont="1" applyBorder="1" applyAlignment="1">
      <alignment horizontal="right"/>
    </xf>
    <xf numFmtId="165" fontId="23" fillId="0" borderId="12" xfId="0" applyNumberFormat="1" applyFont="1" applyBorder="1" applyAlignment="1">
      <alignment horizontal="right"/>
    </xf>
    <xf numFmtId="49" fontId="18" fillId="0" borderId="13" xfId="0" applyNumberFormat="1" applyFont="1" applyBorder="1"/>
    <xf numFmtId="167" fontId="18" fillId="0" borderId="13" xfId="0" applyNumberFormat="1" applyFont="1" applyBorder="1" applyAlignment="1">
      <alignment horizontal="right"/>
    </xf>
    <xf numFmtId="167" fontId="18" fillId="0" borderId="3" xfId="0" applyNumberFormat="1" applyFont="1" applyBorder="1" applyAlignment="1">
      <alignment horizontal="right"/>
    </xf>
    <xf numFmtId="167" fontId="18" fillId="0" borderId="14" xfId="0" applyNumberFormat="1" applyFont="1" applyBorder="1" applyAlignment="1">
      <alignment horizontal="right"/>
    </xf>
    <xf numFmtId="168" fontId="18" fillId="0" borderId="14" xfId="0" applyNumberFormat="1" applyFont="1" applyBorder="1" applyAlignment="1">
      <alignment horizontal="right"/>
    </xf>
    <xf numFmtId="0" fontId="22" fillId="0" borderId="0" xfId="0" applyFont="1" applyAlignment="1">
      <alignment horizontal="left"/>
    </xf>
    <xf numFmtId="0" fontId="24" fillId="0" borderId="0" xfId="0" applyFont="1" applyAlignment="1">
      <alignment horizontal="left"/>
    </xf>
    <xf numFmtId="0" fontId="24" fillId="0" borderId="0" xfId="0" applyFont="1" applyAlignment="1">
      <alignment horizontal="right" vertical="top"/>
    </xf>
    <xf numFmtId="0" fontId="22" fillId="0" borderId="0" xfId="0" applyFont="1" applyAlignment="1">
      <alignment horizontal="left" wrapText="1"/>
    </xf>
    <xf numFmtId="0" fontId="24" fillId="0" borderId="0" xfId="0" applyFont="1" applyAlignment="1">
      <alignment horizontal="left" wrapText="1"/>
    </xf>
    <xf numFmtId="0" fontId="24" fillId="0" borderId="0" xfId="0" applyFont="1" applyAlignment="1">
      <alignment horizontal="left"/>
    </xf>
    <xf numFmtId="0" fontId="24" fillId="0" borderId="0" xfId="0" applyFont="1" applyAlignment="1">
      <alignment horizontal="left" vertical="center" wrapText="1"/>
    </xf>
    <xf numFmtId="0" fontId="24" fillId="0" borderId="0" xfId="0" applyFont="1" applyAlignment="1">
      <alignment horizontal="left" vertical="center"/>
    </xf>
    <xf numFmtId="3" fontId="18" fillId="0" borderId="0" xfId="0" applyNumberFormat="1" applyFont="1"/>
    <xf numFmtId="165" fontId="18" fillId="0" borderId="0" xfId="0" applyNumberFormat="1" applyFont="1"/>
    <xf numFmtId="0" fontId="26" fillId="3" borderId="0" xfId="0" applyFont="1" applyFill="1"/>
    <xf numFmtId="0" fontId="26" fillId="0" borderId="0" xfId="0" applyFont="1"/>
    <xf numFmtId="0" fontId="19" fillId="3" borderId="0" xfId="0" applyFont="1" applyFill="1"/>
    <xf numFmtId="0" fontId="19" fillId="0" borderId="0" xfId="0" applyFont="1"/>
    <xf numFmtId="0" fontId="19" fillId="0" borderId="0" xfId="0" applyFont="1" applyAlignment="1">
      <alignment horizontal="centerContinuous"/>
    </xf>
    <xf numFmtId="0" fontId="18"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horizontal="center"/>
    </xf>
    <xf numFmtId="0" fontId="17" fillId="0" borderId="3" xfId="0" applyFont="1" applyBorder="1"/>
    <xf numFmtId="0" fontId="18" fillId="0" borderId="3" xfId="0" applyFont="1" applyBorder="1"/>
    <xf numFmtId="0" fontId="18" fillId="0" borderId="3" xfId="0" applyFont="1" applyBorder="1" applyAlignment="1">
      <alignment vertical="center"/>
    </xf>
    <xf numFmtId="0" fontId="18" fillId="0" borderId="3" xfId="0" applyFont="1" applyBorder="1" applyAlignment="1">
      <alignment horizontal="center" vertical="top"/>
    </xf>
    <xf numFmtId="173" fontId="11" fillId="0" borderId="4" xfId="0" applyNumberFormat="1" applyFont="1" applyBorder="1" applyAlignment="1">
      <alignment horizontal="left" vertical="center"/>
    </xf>
    <xf numFmtId="173" fontId="11" fillId="0" borderId="5" xfId="0" applyNumberFormat="1" applyFont="1" applyBorder="1" applyAlignment="1">
      <alignment horizontal="left" vertical="center"/>
    </xf>
    <xf numFmtId="173" fontId="11" fillId="0" borderId="10" xfId="0" applyNumberFormat="1" applyFont="1" applyBorder="1" applyAlignment="1">
      <alignment horizontal="left" vertical="center"/>
    </xf>
    <xf numFmtId="173" fontId="18" fillId="0" borderId="11" xfId="0" applyNumberFormat="1" applyFont="1" applyBorder="1" applyAlignment="1">
      <alignment vertical="center"/>
    </xf>
    <xf numFmtId="173" fontId="18" fillId="0" borderId="0" xfId="0" applyNumberFormat="1" applyFont="1" applyAlignment="1">
      <alignment vertical="center"/>
    </xf>
    <xf numFmtId="173" fontId="18" fillId="0" borderId="17" xfId="0" applyNumberFormat="1" applyFont="1" applyBorder="1" applyAlignment="1">
      <alignment vertical="center"/>
    </xf>
    <xf numFmtId="0" fontId="17" fillId="0" borderId="0" xfId="0" applyFont="1" applyAlignment="1">
      <alignment vertical="center"/>
    </xf>
    <xf numFmtId="165" fontId="18" fillId="0" borderId="3" xfId="0" applyNumberFormat="1" applyFont="1" applyBorder="1"/>
    <xf numFmtId="171" fontId="18" fillId="0" borderId="3" xfId="0" applyNumberFormat="1" applyFont="1" applyBorder="1"/>
    <xf numFmtId="171" fontId="18" fillId="0" borderId="14" xfId="0" applyNumberFormat="1" applyFont="1" applyBorder="1"/>
    <xf numFmtId="172" fontId="18" fillId="0" borderId="0" xfId="0" applyNumberFormat="1" applyFont="1"/>
    <xf numFmtId="171" fontId="18" fillId="0" borderId="0" xfId="0" applyNumberFormat="1" applyFont="1"/>
    <xf numFmtId="171" fontId="18" fillId="0" borderId="17" xfId="0" applyNumberFormat="1" applyFont="1" applyBorder="1"/>
    <xf numFmtId="172" fontId="27" fillId="3" borderId="0" xfId="0" applyNumberFormat="1" applyFont="1" applyFill="1"/>
    <xf numFmtId="0" fontId="27" fillId="0" borderId="0" xfId="0" applyFont="1"/>
    <xf numFmtId="173" fontId="18" fillId="0" borderId="11" xfId="0" applyNumberFormat="1" applyFont="1" applyBorder="1" applyAlignment="1">
      <alignment horizontal="left" vertical="center"/>
    </xf>
    <xf numFmtId="173" fontId="18" fillId="0" borderId="0" xfId="0" applyNumberFormat="1" applyFont="1" applyAlignment="1">
      <alignment horizontal="left" vertical="center"/>
    </xf>
    <xf numFmtId="173" fontId="18" fillId="0" borderId="17" xfId="0" applyNumberFormat="1" applyFont="1" applyBorder="1" applyAlignment="1">
      <alignment horizontal="left" vertical="center"/>
    </xf>
    <xf numFmtId="0" fontId="23" fillId="0" borderId="11" xfId="0" applyFont="1" applyBorder="1" applyAlignment="1">
      <alignment horizontal="left" vertical="center" wrapText="1"/>
    </xf>
    <xf numFmtId="0" fontId="23" fillId="0" borderId="0" xfId="0" applyFont="1" applyAlignment="1">
      <alignment horizontal="left" vertical="center" wrapText="1"/>
    </xf>
    <xf numFmtId="1" fontId="18" fillId="0" borderId="0" xfId="0" applyNumberFormat="1" applyFont="1" applyAlignment="1">
      <alignment horizontal="right" vertical="center"/>
    </xf>
    <xf numFmtId="171" fontId="18" fillId="0" borderId="0" xfId="0" applyNumberFormat="1" applyFont="1" applyAlignment="1">
      <alignment vertical="center"/>
    </xf>
    <xf numFmtId="171" fontId="18" fillId="0" borderId="17" xfId="0" applyNumberFormat="1" applyFont="1" applyBorder="1" applyAlignment="1">
      <alignment vertical="center"/>
    </xf>
    <xf numFmtId="0" fontId="18" fillId="0" borderId="0" xfId="0" applyFont="1" applyAlignment="1">
      <alignment vertical="center"/>
    </xf>
    <xf numFmtId="0" fontId="18" fillId="0" borderId="11" xfId="0" applyFont="1" applyBorder="1" applyAlignment="1">
      <alignment horizontal="left" vertical="center" wrapText="1"/>
    </xf>
    <xf numFmtId="49" fontId="18" fillId="0" borderId="0" xfId="0" applyNumberFormat="1" applyFont="1" applyAlignment="1">
      <alignment horizontal="left" vertical="center" wrapText="1"/>
    </xf>
    <xf numFmtId="174" fontId="18" fillId="0" borderId="0" xfId="0" applyNumberFormat="1" applyFont="1" applyAlignment="1">
      <alignment horizontal="right" vertical="center" wrapText="1"/>
    </xf>
    <xf numFmtId="171" fontId="18" fillId="0" borderId="0" xfId="0" applyNumberFormat="1" applyFont="1" applyAlignment="1">
      <alignment vertical="center" wrapText="1"/>
    </xf>
    <xf numFmtId="171" fontId="18" fillId="0" borderId="17" xfId="0" applyNumberFormat="1" applyFont="1" applyBorder="1" applyAlignment="1">
      <alignment vertical="center" wrapText="1"/>
    </xf>
    <xf numFmtId="0" fontId="18" fillId="0" borderId="0" xfId="0" applyFont="1" applyAlignment="1">
      <alignment vertical="center" wrapText="1"/>
    </xf>
    <xf numFmtId="170" fontId="18" fillId="0" borderId="0" xfId="0" applyNumberFormat="1" applyFont="1" applyAlignment="1">
      <alignment horizontal="left" vertical="center" wrapText="1"/>
    </xf>
    <xf numFmtId="0" fontId="24" fillId="0" borderId="0" xfId="0" applyFont="1" applyAlignment="1">
      <alignment vertical="center" wrapText="1"/>
    </xf>
    <xf numFmtId="170" fontId="18" fillId="0" borderId="0" xfId="0" applyNumberFormat="1" applyFont="1" applyAlignment="1">
      <alignment horizontal="left" vertical="center" wrapText="1"/>
    </xf>
    <xf numFmtId="0" fontId="18" fillId="0" borderId="11" xfId="0" applyFont="1" applyBorder="1" applyAlignment="1">
      <alignment horizontal="left" vertical="center"/>
    </xf>
    <xf numFmtId="170" fontId="18" fillId="0" borderId="0" xfId="0" applyNumberFormat="1" applyFont="1" applyAlignment="1">
      <alignment horizontal="left" vertical="center"/>
    </xf>
    <xf numFmtId="167" fontId="18" fillId="0" borderId="0" xfId="0" applyNumberFormat="1" applyFont="1" applyAlignment="1">
      <alignment horizontal="left" vertical="center" wrapText="1"/>
    </xf>
    <xf numFmtId="167" fontId="18" fillId="0" borderId="0" xfId="0" applyNumberFormat="1" applyFont="1" applyAlignment="1">
      <alignment horizontal="left" vertical="center"/>
    </xf>
    <xf numFmtId="167" fontId="18" fillId="0" borderId="0" xfId="0" applyNumberFormat="1" applyFont="1" applyAlignment="1">
      <alignment horizontal="left" vertical="center" wrapText="1"/>
    </xf>
    <xf numFmtId="0" fontId="23" fillId="0" borderId="11" xfId="0" applyFont="1" applyBorder="1" applyAlignment="1">
      <alignment vertical="center"/>
    </xf>
    <xf numFmtId="49" fontId="18" fillId="0" borderId="0" xfId="0" applyNumberFormat="1" applyFont="1" applyAlignment="1">
      <alignment vertical="center"/>
    </xf>
    <xf numFmtId="170" fontId="18" fillId="0" borderId="11" xfId="0" applyNumberFormat="1" applyFont="1" applyBorder="1" applyAlignment="1">
      <alignment vertical="center" wrapText="1"/>
    </xf>
    <xf numFmtId="170" fontId="18" fillId="0" borderId="0" xfId="0" applyNumberFormat="1" applyFont="1" applyAlignment="1">
      <alignment vertical="center" wrapText="1"/>
    </xf>
    <xf numFmtId="0" fontId="18" fillId="0" borderId="13" xfId="0" applyFont="1" applyBorder="1"/>
    <xf numFmtId="170" fontId="18" fillId="0" borderId="3" xfId="0" applyNumberFormat="1" applyFont="1" applyBorder="1"/>
    <xf numFmtId="3" fontId="18" fillId="0" borderId="3" xfId="0" applyNumberFormat="1" applyFont="1" applyBorder="1"/>
    <xf numFmtId="3" fontId="18" fillId="0" borderId="14" xfId="0" applyNumberFormat="1" applyFont="1" applyBorder="1"/>
    <xf numFmtId="0" fontId="24" fillId="0" borderId="0" xfId="0" applyFont="1"/>
    <xf numFmtId="0" fontId="24" fillId="0" borderId="0" xfId="0" applyFont="1" applyAlignment="1">
      <alignment horizontal="right"/>
    </xf>
    <xf numFmtId="0" fontId="28" fillId="3" borderId="0" xfId="0" applyFont="1" applyFill="1"/>
    <xf numFmtId="0" fontId="28" fillId="0" borderId="0" xfId="0" applyFont="1"/>
    <xf numFmtId="0" fontId="24" fillId="0" borderId="0" xfId="0" applyFont="1" applyAlignment="1">
      <alignment horizontal="left" vertical="top" wrapText="1"/>
    </xf>
    <xf numFmtId="0" fontId="27" fillId="3" borderId="0" xfId="0" applyFont="1" applyFill="1"/>
    <xf numFmtId="0" fontId="20" fillId="0" borderId="3" xfId="0" applyFont="1" applyBorder="1" applyAlignment="1">
      <alignment wrapText="1"/>
    </xf>
    <xf numFmtId="0" fontId="20" fillId="0" borderId="3" xfId="0" applyFont="1" applyBorder="1"/>
    <xf numFmtId="1" fontId="23" fillId="0" borderId="5" xfId="0" applyNumberFormat="1" applyFont="1" applyBorder="1" applyAlignment="1">
      <alignment horizontal="center"/>
    </xf>
    <xf numFmtId="1" fontId="23" fillId="0" borderId="6" xfId="0" applyNumberFormat="1" applyFont="1" applyBorder="1" applyAlignment="1">
      <alignment horizontal="center"/>
    </xf>
    <xf numFmtId="171" fontId="18" fillId="0" borderId="4" xfId="0" applyNumberFormat="1" applyFont="1" applyBorder="1"/>
    <xf numFmtId="171" fontId="18" fillId="0" borderId="5" xfId="0" applyNumberFormat="1" applyFont="1" applyBorder="1"/>
    <xf numFmtId="171" fontId="18" fillId="0" borderId="10" xfId="0" applyNumberFormat="1" applyFont="1" applyBorder="1"/>
    <xf numFmtId="172" fontId="18" fillId="0" borderId="10" xfId="0" applyNumberFormat="1" applyFont="1" applyBorder="1"/>
    <xf numFmtId="167" fontId="18" fillId="0" borderId="11" xfId="0" applyNumberFormat="1" applyFont="1" applyBorder="1"/>
    <xf numFmtId="167" fontId="18" fillId="0" borderId="0" xfId="0" applyNumberFormat="1" applyFont="1"/>
    <xf numFmtId="167" fontId="18" fillId="0" borderId="4" xfId="0" applyNumberFormat="1" applyFont="1" applyBorder="1"/>
    <xf numFmtId="167" fontId="18" fillId="0" borderId="5" xfId="0" applyNumberFormat="1" applyFont="1" applyBorder="1"/>
    <xf numFmtId="167" fontId="18" fillId="0" borderId="10" xfId="0" applyNumberFormat="1" applyFont="1" applyBorder="1"/>
    <xf numFmtId="167" fontId="18" fillId="0" borderId="11" xfId="0" applyNumberFormat="1" applyFont="1" applyBorder="1" applyAlignment="1">
      <alignment wrapText="1"/>
    </xf>
    <xf numFmtId="167" fontId="18" fillId="0" borderId="17" xfId="0" applyNumberFormat="1" applyFont="1" applyBorder="1"/>
    <xf numFmtId="0" fontId="29" fillId="0" borderId="0" xfId="0" applyFont="1" applyAlignment="1">
      <alignment horizontal="left" wrapText="1"/>
    </xf>
    <xf numFmtId="0" fontId="18" fillId="0" borderId="1" xfId="0" applyFont="1" applyBorder="1" applyAlignment="1">
      <alignment horizontal="centerContinuous" vertical="center" shrinkToFit="1"/>
    </xf>
    <xf numFmtId="0" fontId="3" fillId="0" borderId="1" xfId="0" applyFont="1" applyBorder="1" applyAlignment="1">
      <alignment horizontal="right" vertical="center" shrinkToFit="1"/>
    </xf>
    <xf numFmtId="0" fontId="18" fillId="0" borderId="0" xfId="0" applyFont="1" applyAlignment="1">
      <alignment horizontal="centerContinuous" vertical="center"/>
    </xf>
    <xf numFmtId="0" fontId="0" fillId="0" borderId="0" xfId="0" applyAlignment="1">
      <alignment horizontal="right" vertical="center"/>
    </xf>
    <xf numFmtId="0" fontId="19" fillId="0" borderId="0" xfId="0" applyFont="1" applyAlignment="1">
      <alignment horizontal="centerContinuous" vertical="center"/>
    </xf>
    <xf numFmtId="0" fontId="19" fillId="0" borderId="0" xfId="0" applyFont="1" applyAlignment="1">
      <alignment horizontal="right" vertical="center"/>
    </xf>
    <xf numFmtId="0" fontId="17" fillId="0" borderId="0" xfId="0" applyFont="1" applyAlignment="1">
      <alignment horizontal="right"/>
    </xf>
    <xf numFmtId="49" fontId="23" fillId="0" borderId="4" xfId="0" applyNumberFormat="1" applyFont="1" applyBorder="1" applyAlignment="1">
      <alignment vertical="center"/>
    </xf>
    <xf numFmtId="49" fontId="23" fillId="0" borderId="0" xfId="0" applyNumberFormat="1" applyFont="1" applyAlignment="1">
      <alignment vertical="center"/>
    </xf>
    <xf numFmtId="0" fontId="23" fillId="0" borderId="0" xfId="0" applyFont="1" applyAlignment="1">
      <alignment vertical="center"/>
    </xf>
    <xf numFmtId="0" fontId="23" fillId="0" borderId="11" xfId="0" applyFont="1" applyBorder="1" applyAlignment="1">
      <alignment horizontal="left" wrapText="1"/>
    </xf>
    <xf numFmtId="0" fontId="23" fillId="0" borderId="0" xfId="0" applyFont="1" applyAlignment="1">
      <alignment horizontal="left" wrapText="1"/>
    </xf>
    <xf numFmtId="0" fontId="23" fillId="0" borderId="17" xfId="0" applyFont="1" applyBorder="1" applyAlignment="1">
      <alignment horizontal="left" wrapText="1"/>
    </xf>
    <xf numFmtId="49" fontId="18" fillId="0" borderId="0" xfId="0" applyNumberFormat="1" applyFont="1"/>
    <xf numFmtId="0" fontId="18" fillId="0" borderId="0" xfId="0" applyFont="1" applyAlignment="1">
      <alignment horizontal="left" indent="1"/>
    </xf>
    <xf numFmtId="0" fontId="18" fillId="0" borderId="17" xfId="0" applyFont="1" applyBorder="1" applyAlignment="1">
      <alignment horizontal="left" wrapText="1"/>
    </xf>
    <xf numFmtId="0" fontId="23" fillId="0" borderId="4" xfId="0" applyFont="1" applyBorder="1" applyAlignment="1">
      <alignment horizontal="left" wrapText="1"/>
    </xf>
    <xf numFmtId="0" fontId="23" fillId="0" borderId="5" xfId="0" applyFont="1" applyBorder="1" applyAlignment="1">
      <alignment horizontal="left" wrapText="1"/>
    </xf>
    <xf numFmtId="0" fontId="23" fillId="0" borderId="10" xfId="0" applyFont="1" applyBorder="1" applyAlignment="1">
      <alignment horizontal="left" wrapText="1"/>
    </xf>
    <xf numFmtId="166" fontId="18" fillId="0" borderId="6" xfId="0" applyNumberFormat="1" applyFont="1" applyBorder="1" applyAlignment="1">
      <alignment horizontal="right"/>
    </xf>
    <xf numFmtId="167" fontId="18" fillId="0" borderId="4" xfId="0" applyNumberFormat="1" applyFont="1" applyBorder="1" applyAlignment="1">
      <alignment horizontal="right"/>
    </xf>
    <xf numFmtId="167" fontId="18" fillId="0" borderId="5" xfId="0" applyNumberFormat="1" applyFont="1" applyBorder="1" applyAlignment="1">
      <alignment horizontal="right"/>
    </xf>
    <xf numFmtId="167" fontId="18" fillId="0" borderId="10" xfId="0" applyNumberFormat="1" applyFont="1" applyBorder="1" applyAlignment="1">
      <alignment horizontal="right"/>
    </xf>
    <xf numFmtId="168" fontId="18" fillId="0" borderId="10" xfId="0" applyNumberFormat="1" applyFont="1" applyBorder="1" applyAlignment="1">
      <alignment horizontal="right"/>
    </xf>
    <xf numFmtId="0" fontId="24" fillId="0" borderId="0" xfId="0" applyFont="1" applyAlignment="1">
      <alignment horizontal="left" wrapText="1"/>
    </xf>
    <xf numFmtId="0" fontId="18" fillId="0" borderId="0" xfId="0" applyFont="1" applyAlignment="1">
      <alignment horizontal="right"/>
    </xf>
    <xf numFmtId="3" fontId="18" fillId="0" borderId="0" xfId="0" applyNumberFormat="1" applyFont="1" applyAlignment="1">
      <alignment wrapText="1"/>
    </xf>
    <xf numFmtId="1" fontId="18" fillId="0" borderId="11" xfId="0" applyNumberFormat="1" applyFont="1" applyBorder="1" applyAlignment="1">
      <alignment horizontal="center" vertical="center" wrapText="1"/>
    </xf>
    <xf numFmtId="1" fontId="18" fillId="0" borderId="17" xfId="0" applyNumberFormat="1" applyFont="1" applyBorder="1" applyAlignment="1">
      <alignment horizontal="center" vertical="center" wrapText="1"/>
    </xf>
    <xf numFmtId="1" fontId="18" fillId="0" borderId="13" xfId="0" applyNumberFormat="1" applyFont="1" applyBorder="1" applyAlignment="1">
      <alignment vertical="center" wrapText="1"/>
    </xf>
    <xf numFmtId="1" fontId="18" fillId="0" borderId="14" xfId="0" applyNumberFormat="1" applyFont="1" applyBorder="1" applyAlignment="1">
      <alignment vertical="center" wrapText="1"/>
    </xf>
    <xf numFmtId="0" fontId="23" fillId="0" borderId="4" xfId="0" applyFont="1" applyBorder="1" applyAlignment="1">
      <alignment horizontal="left" vertical="center" wrapText="1"/>
    </xf>
    <xf numFmtId="0" fontId="23" fillId="0" borderId="10" xfId="0" applyFont="1" applyBorder="1" applyAlignment="1">
      <alignment horizontal="left" vertical="center" wrapText="1"/>
    </xf>
    <xf numFmtId="0" fontId="18" fillId="0" borderId="17" xfId="0" applyFont="1" applyBorder="1" applyAlignment="1">
      <alignment horizontal="left" vertical="center"/>
    </xf>
    <xf numFmtId="175" fontId="18" fillId="0" borderId="12" xfId="0" applyNumberFormat="1" applyFont="1" applyBorder="1" applyAlignment="1">
      <alignment horizontal="right"/>
    </xf>
    <xf numFmtId="0" fontId="18" fillId="0" borderId="11" xfId="0" applyFont="1" applyBorder="1" applyAlignment="1">
      <alignment vertical="center" wrapText="1"/>
    </xf>
    <xf numFmtId="49" fontId="18" fillId="0" borderId="17" xfId="0" applyNumberFormat="1" applyFont="1" applyBorder="1" applyAlignment="1">
      <alignment vertical="center" wrapText="1"/>
    </xf>
    <xf numFmtId="0" fontId="18" fillId="0" borderId="11" xfId="0" applyFont="1" applyBorder="1" applyAlignment="1">
      <alignment vertical="center"/>
    </xf>
    <xf numFmtId="0" fontId="18" fillId="0" borderId="17" xfId="0" applyFont="1" applyBorder="1" applyAlignment="1">
      <alignment vertical="center" wrapText="1"/>
    </xf>
    <xf numFmtId="0" fontId="18" fillId="0" borderId="13" xfId="0" applyFont="1" applyBorder="1" applyAlignment="1">
      <alignment vertical="center" wrapText="1"/>
    </xf>
    <xf numFmtId="0" fontId="18" fillId="0" borderId="14" xfId="0" applyFont="1" applyBorder="1" applyAlignment="1">
      <alignment vertical="center" wrapText="1"/>
    </xf>
    <xf numFmtId="49" fontId="23" fillId="0" borderId="4" xfId="0" applyNumberFormat="1" applyFont="1" applyBorder="1" applyAlignment="1">
      <alignment horizontal="left" vertical="center"/>
    </xf>
    <xf numFmtId="0" fontId="18" fillId="0" borderId="5" xfId="0" applyFont="1" applyBorder="1" applyAlignment="1">
      <alignment horizontal="left" vertical="center"/>
    </xf>
    <xf numFmtId="0" fontId="18" fillId="0" borderId="5" xfId="0" quotePrefix="1" applyFont="1" applyBorder="1" applyAlignment="1">
      <alignment horizontal="left" vertical="center"/>
    </xf>
    <xf numFmtId="166" fontId="18" fillId="0" borderId="6" xfId="0" applyNumberFormat="1" applyFont="1" applyBorder="1" applyAlignment="1">
      <alignment horizontal="right" vertical="center"/>
    </xf>
    <xf numFmtId="167" fontId="18" fillId="0" borderId="4" xfId="0" applyNumberFormat="1" applyFont="1" applyBorder="1" applyAlignment="1">
      <alignment vertical="center"/>
    </xf>
    <xf numFmtId="167" fontId="18" fillId="0" borderId="5" xfId="0" applyNumberFormat="1" applyFont="1" applyBorder="1" applyAlignment="1">
      <alignment vertical="center"/>
    </xf>
    <xf numFmtId="167" fontId="18" fillId="0" borderId="10" xfId="0" applyNumberFormat="1" applyFont="1" applyBorder="1" applyAlignment="1">
      <alignment horizontal="right" vertical="center"/>
    </xf>
    <xf numFmtId="167" fontId="18" fillId="0" borderId="4" xfId="0" applyNumberFormat="1" applyFont="1" applyBorder="1" applyAlignment="1">
      <alignment horizontal="right" vertical="center"/>
    </xf>
    <xf numFmtId="168" fontId="18" fillId="0" borderId="10" xfId="0" applyNumberFormat="1" applyFont="1" applyBorder="1" applyAlignment="1">
      <alignment horizontal="right" vertical="center"/>
    </xf>
    <xf numFmtId="0" fontId="23" fillId="4" borderId="11" xfId="0" applyFont="1" applyFill="1" applyBorder="1" applyAlignment="1">
      <alignment horizontal="left" vertical="center"/>
    </xf>
    <xf numFmtId="0" fontId="23" fillId="4" borderId="0" xfId="0" applyFont="1" applyFill="1" applyAlignment="1">
      <alignment horizontal="left" vertical="center"/>
    </xf>
    <xf numFmtId="0" fontId="23" fillId="4" borderId="0" xfId="0" applyFont="1" applyFill="1" applyAlignment="1">
      <alignment vertical="center"/>
    </xf>
    <xf numFmtId="0" fontId="23" fillId="4" borderId="17" xfId="0" applyFont="1" applyFill="1" applyBorder="1" applyAlignment="1">
      <alignment vertical="center"/>
    </xf>
    <xf numFmtId="49" fontId="18" fillId="0" borderId="11" xfId="0" applyNumberFormat="1" applyFont="1" applyBorder="1" applyAlignment="1">
      <alignment horizontal="left" vertical="center"/>
    </xf>
    <xf numFmtId="0" fontId="18" fillId="0" borderId="0" xfId="0" applyFont="1" applyAlignment="1">
      <alignment horizontal="left" vertical="center"/>
    </xf>
    <xf numFmtId="165" fontId="18" fillId="0" borderId="0" xfId="0" applyNumberFormat="1" applyFont="1" applyAlignment="1">
      <alignment horizontal="left" vertical="center"/>
    </xf>
    <xf numFmtId="166" fontId="18" fillId="0" borderId="12" xfId="0" applyNumberFormat="1" applyFont="1" applyBorder="1" applyAlignment="1">
      <alignment horizontal="right" vertical="center"/>
    </xf>
    <xf numFmtId="167" fontId="18" fillId="0" borderId="11" xfId="0" applyNumberFormat="1" applyFont="1" applyBorder="1" applyAlignment="1">
      <alignment horizontal="right" vertical="center"/>
    </xf>
    <xf numFmtId="167" fontId="18" fillId="0" borderId="0" xfId="0" applyNumberFormat="1" applyFont="1" applyAlignment="1">
      <alignment horizontal="right" vertical="center"/>
    </xf>
    <xf numFmtId="167" fontId="18" fillId="0" borderId="17" xfId="0" applyNumberFormat="1" applyFont="1" applyBorder="1" applyAlignment="1">
      <alignment horizontal="right" vertical="center"/>
    </xf>
    <xf numFmtId="168" fontId="18" fillId="0" borderId="17" xfId="0" applyNumberFormat="1" applyFont="1" applyBorder="1" applyAlignment="1">
      <alignment horizontal="right" vertical="center"/>
    </xf>
    <xf numFmtId="0" fontId="23" fillId="4" borderId="4" xfId="0" applyFont="1" applyFill="1" applyBorder="1" applyAlignment="1">
      <alignment horizontal="left" vertical="center"/>
    </xf>
    <xf numFmtId="0" fontId="23" fillId="4" borderId="5" xfId="0" applyFont="1" applyFill="1" applyBorder="1" applyAlignment="1">
      <alignment horizontal="left" vertical="center"/>
    </xf>
    <xf numFmtId="0" fontId="23" fillId="4" borderId="5" xfId="0" applyFont="1" applyFill="1" applyBorder="1" applyAlignment="1">
      <alignment vertical="center"/>
    </xf>
    <xf numFmtId="0" fontId="23" fillId="4" borderId="0" xfId="0" applyFont="1" applyFill="1" applyAlignment="1">
      <alignment horizontal="right" vertical="center"/>
    </xf>
    <xf numFmtId="165" fontId="18" fillId="5" borderId="0" xfId="0" applyNumberFormat="1" applyFont="1" applyFill="1" applyAlignment="1">
      <alignment horizontal="left" vertical="center"/>
    </xf>
    <xf numFmtId="0" fontId="18" fillId="5" borderId="0" xfId="0" applyFont="1" applyFill="1" applyAlignment="1">
      <alignment horizontal="left" vertical="center"/>
    </xf>
    <xf numFmtId="49" fontId="18" fillId="0" borderId="13" xfId="0" applyNumberFormat="1" applyFont="1" applyBorder="1" applyAlignment="1">
      <alignment horizontal="left" vertical="center"/>
    </xf>
    <xf numFmtId="0" fontId="18" fillId="0" borderId="3" xfId="0" applyFont="1" applyBorder="1" applyAlignment="1">
      <alignment horizontal="left" vertical="center"/>
    </xf>
    <xf numFmtId="165" fontId="18" fillId="0" borderId="3" xfId="0" applyNumberFormat="1" applyFont="1" applyBorder="1" applyAlignment="1">
      <alignment horizontal="left" vertical="center"/>
    </xf>
    <xf numFmtId="166" fontId="18" fillId="0" borderId="15" xfId="0" applyNumberFormat="1" applyFont="1" applyBorder="1" applyAlignment="1">
      <alignment horizontal="right" vertical="center"/>
    </xf>
    <xf numFmtId="167" fontId="18" fillId="0" borderId="13" xfId="0" applyNumberFormat="1" applyFont="1" applyBorder="1" applyAlignment="1">
      <alignment horizontal="right" vertical="center"/>
    </xf>
    <xf numFmtId="167" fontId="18" fillId="0" borderId="3" xfId="0" applyNumberFormat="1" applyFont="1" applyBorder="1" applyAlignment="1">
      <alignment horizontal="right" vertical="center"/>
    </xf>
    <xf numFmtId="167" fontId="18" fillId="0" borderId="14" xfId="0" applyNumberFormat="1" applyFont="1" applyBorder="1" applyAlignment="1">
      <alignment horizontal="right" vertical="center"/>
    </xf>
    <xf numFmtId="0" fontId="25" fillId="5" borderId="0" xfId="0" applyFont="1" applyFill="1" applyAlignment="1">
      <alignment horizontal="left"/>
    </xf>
    <xf numFmtId="0" fontId="24" fillId="5" borderId="0" xfId="0" applyFont="1" applyFill="1" applyAlignment="1">
      <alignment horizontal="left"/>
    </xf>
    <xf numFmtId="0" fontId="24" fillId="5" borderId="0" xfId="0" applyFont="1" applyFill="1" applyAlignment="1">
      <alignment horizontal="left" wrapText="1"/>
    </xf>
    <xf numFmtId="0" fontId="31" fillId="0" borderId="0" xfId="0" applyFont="1" applyAlignment="1">
      <alignment horizontal="left" wrapText="1"/>
    </xf>
    <xf numFmtId="3" fontId="18" fillId="0" borderId="11" xfId="0" applyNumberFormat="1" applyFont="1" applyBorder="1"/>
    <xf numFmtId="3" fontId="18" fillId="0" borderId="17" xfId="0" applyNumberFormat="1" applyFont="1" applyBorder="1"/>
    <xf numFmtId="171" fontId="18" fillId="0" borderId="11" xfId="0" applyNumberFormat="1" applyFont="1" applyBorder="1"/>
    <xf numFmtId="172" fontId="18" fillId="0" borderId="17" xfId="0" applyNumberFormat="1" applyFont="1" applyBorder="1"/>
    <xf numFmtId="167" fontId="18" fillId="0" borderId="18" xfId="0" applyNumberFormat="1" applyFont="1" applyBorder="1" applyAlignment="1">
      <alignment horizontal="right"/>
    </xf>
    <xf numFmtId="168" fontId="18" fillId="0" borderId="19" xfId="0" applyNumberFormat="1" applyFont="1" applyBorder="1" applyAlignment="1">
      <alignment horizontal="right"/>
    </xf>
    <xf numFmtId="0" fontId="18" fillId="0" borderId="5" xfId="0" applyFont="1" applyBorder="1" applyAlignment="1">
      <alignment horizontal="left" wrapText="1"/>
    </xf>
    <xf numFmtId="169" fontId="24" fillId="0" borderId="0" xfId="0" applyNumberFormat="1" applyFont="1" applyAlignment="1">
      <alignment horizontal="left"/>
    </xf>
    <xf numFmtId="3" fontId="24" fillId="0" borderId="0" xfId="0" applyNumberFormat="1" applyFont="1" applyAlignment="1">
      <alignment horizontal="left"/>
    </xf>
    <xf numFmtId="165" fontId="24" fillId="0" borderId="0" xfId="0" applyNumberFormat="1" applyFont="1" applyAlignment="1">
      <alignment horizontal="right" vertical="top"/>
    </xf>
    <xf numFmtId="49" fontId="24" fillId="0" borderId="0" xfId="0" applyNumberFormat="1" applyFont="1" applyAlignment="1">
      <alignment horizontal="left"/>
    </xf>
    <xf numFmtId="170" fontId="18" fillId="0" borderId="0" xfId="0" applyNumberFormat="1" applyFont="1" applyAlignment="1">
      <alignment horizontal="left"/>
    </xf>
    <xf numFmtId="3" fontId="18" fillId="0" borderId="0" xfId="0" applyNumberFormat="1" applyFont="1" applyAlignment="1">
      <alignment horizontal="left"/>
    </xf>
    <xf numFmtId="165" fontId="18" fillId="0" borderId="0" xfId="0" applyNumberFormat="1" applyFont="1" applyAlignment="1">
      <alignment horizontal="left"/>
    </xf>
    <xf numFmtId="167" fontId="18" fillId="0" borderId="5" xfId="0" applyNumberFormat="1" applyFont="1" applyBorder="1" applyAlignment="1">
      <alignment horizontal="right" vertical="center"/>
    </xf>
    <xf numFmtId="0" fontId="24" fillId="0" borderId="0" xfId="0" applyFont="1" applyAlignment="1">
      <alignment horizontal="left" vertical="center"/>
    </xf>
    <xf numFmtId="165" fontId="24" fillId="0" borderId="0" xfId="0" applyNumberFormat="1" applyFont="1" applyAlignment="1">
      <alignment horizontal="left"/>
    </xf>
    <xf numFmtId="0" fontId="32" fillId="0" borderId="1" xfId="0" applyFont="1" applyBorder="1" applyAlignment="1">
      <alignment horizontal="left" vertical="center"/>
    </xf>
    <xf numFmtId="0" fontId="32" fillId="0" borderId="1" xfId="0" applyFont="1" applyBorder="1" applyAlignment="1">
      <alignment horizontal="centerContinuous" vertical="center" shrinkToFit="1"/>
    </xf>
    <xf numFmtId="0" fontId="33" fillId="0" borderId="1" xfId="0" applyFont="1" applyBorder="1" applyAlignment="1">
      <alignment horizontal="centerContinuous" vertical="center" shrinkToFit="1"/>
    </xf>
    <xf numFmtId="0" fontId="32" fillId="0" borderId="1" xfId="0" applyFont="1" applyBorder="1" applyAlignment="1">
      <alignment vertical="center"/>
    </xf>
    <xf numFmtId="0" fontId="18" fillId="5" borderId="0" xfId="0" applyFont="1" applyFill="1" applyAlignment="1">
      <alignment horizontal="left"/>
    </xf>
    <xf numFmtId="1" fontId="18" fillId="5" borderId="16" xfId="0" applyNumberFormat="1" applyFont="1" applyFill="1" applyBorder="1" applyAlignment="1">
      <alignment horizontal="center" vertical="center"/>
    </xf>
    <xf numFmtId="0" fontId="18" fillId="5" borderId="4"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8" fillId="5" borderId="10" xfId="0" applyFont="1" applyFill="1" applyBorder="1" applyAlignment="1">
      <alignment horizontal="center" vertical="center" wrapText="1"/>
    </xf>
    <xf numFmtId="49" fontId="18" fillId="5" borderId="16" xfId="0" applyNumberFormat="1" applyFont="1" applyFill="1" applyBorder="1" applyAlignment="1">
      <alignment horizontal="center" vertical="center" wrapText="1"/>
    </xf>
    <xf numFmtId="49" fontId="18" fillId="5" borderId="7" xfId="0" applyNumberFormat="1" applyFont="1" applyFill="1" applyBorder="1" applyAlignment="1">
      <alignment horizontal="center" vertical="center" wrapText="1"/>
    </xf>
    <xf numFmtId="49" fontId="18" fillId="5" borderId="9" xfId="0" applyNumberFormat="1" applyFont="1" applyFill="1" applyBorder="1" applyAlignment="1">
      <alignment horizontal="center" vertical="center" wrapText="1"/>
    </xf>
    <xf numFmtId="49" fontId="18" fillId="5" borderId="6" xfId="0" applyNumberFormat="1" applyFont="1" applyFill="1" applyBorder="1" applyAlignment="1">
      <alignment horizontal="center" vertical="center"/>
    </xf>
    <xf numFmtId="3" fontId="18" fillId="5" borderId="6" xfId="0" applyNumberFormat="1" applyFont="1" applyFill="1" applyBorder="1" applyAlignment="1">
      <alignment horizontal="center" vertical="center"/>
    </xf>
    <xf numFmtId="165" fontId="18" fillId="5" borderId="6" xfId="0" applyNumberFormat="1" applyFont="1" applyFill="1" applyBorder="1" applyAlignment="1">
      <alignment horizontal="center" vertical="center"/>
    </xf>
    <xf numFmtId="1" fontId="18" fillId="5" borderId="6" xfId="0" applyNumberFormat="1" applyFont="1" applyFill="1" applyBorder="1" applyAlignment="1">
      <alignment horizontal="center" vertical="center"/>
    </xf>
    <xf numFmtId="1" fontId="18" fillId="5" borderId="4" xfId="0" applyNumberFormat="1" applyFont="1" applyFill="1" applyBorder="1" applyAlignment="1">
      <alignment horizontal="center" vertical="center"/>
    </xf>
    <xf numFmtId="3" fontId="22" fillId="5" borderId="20" xfId="0" applyNumberFormat="1" applyFont="1" applyFill="1" applyBorder="1" applyAlignment="1">
      <alignment horizontal="center" vertical="center"/>
    </xf>
    <xf numFmtId="3" fontId="22" fillId="5" borderId="21" xfId="0" applyNumberFormat="1" applyFont="1" applyFill="1" applyBorder="1" applyAlignment="1">
      <alignment horizontal="center" vertical="center"/>
    </xf>
    <xf numFmtId="0" fontId="23" fillId="0" borderId="22" xfId="0" applyFont="1" applyBorder="1" applyAlignment="1">
      <alignment horizontal="left" wrapText="1"/>
    </xf>
    <xf numFmtId="0" fontId="23" fillId="0" borderId="23" xfId="0" applyFont="1" applyBorder="1" applyAlignment="1">
      <alignment horizontal="left" wrapText="1"/>
    </xf>
    <xf numFmtId="0" fontId="23" fillId="0" borderId="24" xfId="0" applyFont="1" applyBorder="1" applyAlignment="1">
      <alignment horizontal="left" wrapText="1"/>
    </xf>
    <xf numFmtId="3" fontId="22" fillId="0" borderId="23" xfId="0" applyNumberFormat="1" applyFont="1" applyBorder="1" applyAlignment="1">
      <alignment horizontal="center" vertical="center"/>
    </xf>
    <xf numFmtId="3" fontId="22" fillId="0" borderId="25" xfId="0" applyNumberFormat="1" applyFont="1" applyBorder="1" applyAlignment="1">
      <alignment horizontal="center" vertical="center"/>
    </xf>
    <xf numFmtId="0" fontId="23" fillId="0" borderId="26" xfId="0" applyFont="1" applyBorder="1" applyAlignment="1">
      <alignment horizontal="left"/>
    </xf>
    <xf numFmtId="0" fontId="23" fillId="0" borderId="0" xfId="0" applyFont="1" applyAlignment="1">
      <alignment horizontal="left"/>
    </xf>
    <xf numFmtId="1" fontId="18" fillId="0" borderId="0" xfId="0" applyNumberFormat="1" applyFont="1" applyAlignment="1">
      <alignment horizontal="center" vertical="center"/>
    </xf>
    <xf numFmtId="1" fontId="18" fillId="0" borderId="17" xfId="0" applyNumberFormat="1" applyFont="1" applyBorder="1" applyAlignment="1">
      <alignment horizontal="center" vertical="center"/>
    </xf>
    <xf numFmtId="176" fontId="18" fillId="0" borderId="27" xfId="0" applyNumberFormat="1" applyFont="1" applyBorder="1" applyAlignment="1">
      <alignment horizontal="right"/>
    </xf>
    <xf numFmtId="0" fontId="18" fillId="0" borderId="26" xfId="0" applyFont="1" applyBorder="1" applyAlignment="1">
      <alignment horizontal="left"/>
    </xf>
    <xf numFmtId="0" fontId="18" fillId="0" borderId="28" xfId="0" applyFont="1" applyBorder="1" applyAlignment="1">
      <alignment horizontal="left" vertical="top"/>
    </xf>
    <xf numFmtId="0" fontId="18" fillId="0" borderId="29" xfId="0" applyFont="1" applyBorder="1" applyAlignment="1">
      <alignment vertical="top"/>
    </xf>
    <xf numFmtId="1" fontId="18" fillId="0" borderId="30" xfId="0" applyNumberFormat="1" applyFont="1" applyBorder="1" applyAlignment="1">
      <alignment horizontal="center" vertical="center"/>
    </xf>
    <xf numFmtId="1" fontId="18" fillId="0" borderId="31" xfId="0" applyNumberFormat="1" applyFont="1" applyBorder="1" applyAlignment="1">
      <alignment horizontal="center" vertical="center"/>
    </xf>
    <xf numFmtId="176" fontId="18" fillId="0" borderId="32" xfId="0" applyNumberFormat="1" applyFont="1" applyBorder="1" applyAlignment="1">
      <alignment horizontal="right"/>
    </xf>
    <xf numFmtId="0" fontId="23" fillId="5" borderId="22" xfId="0" applyFont="1" applyFill="1" applyBorder="1" applyAlignment="1">
      <alignment horizontal="left" wrapText="1"/>
    </xf>
    <xf numFmtId="0" fontId="23" fillId="5" borderId="23" xfId="0" applyFont="1" applyFill="1" applyBorder="1" applyAlignment="1">
      <alignment horizontal="left" wrapText="1"/>
    </xf>
    <xf numFmtId="0" fontId="23" fillId="5" borderId="24" xfId="0" applyFont="1" applyFill="1" applyBorder="1" applyAlignment="1">
      <alignment horizontal="left" wrapText="1"/>
    </xf>
    <xf numFmtId="165" fontId="18" fillId="5" borderId="23" xfId="0" applyNumberFormat="1" applyFont="1" applyFill="1" applyBorder="1" applyAlignment="1">
      <alignment horizontal="right"/>
    </xf>
    <xf numFmtId="171" fontId="18" fillId="5" borderId="22" xfId="0" applyNumberFormat="1" applyFont="1" applyFill="1" applyBorder="1" applyAlignment="1">
      <alignment horizontal="right"/>
    </xf>
    <xf numFmtId="176" fontId="18" fillId="5" borderId="24" xfId="0" applyNumberFormat="1" applyFont="1" applyFill="1" applyBorder="1" applyAlignment="1">
      <alignment horizontal="right"/>
    </xf>
    <xf numFmtId="0" fontId="23" fillId="5" borderId="26" xfId="0" applyFont="1" applyFill="1" applyBorder="1" applyAlignment="1">
      <alignment horizontal="left"/>
    </xf>
    <xf numFmtId="0" fontId="23" fillId="5" borderId="0" xfId="0" applyFont="1" applyFill="1" applyAlignment="1">
      <alignment horizontal="left"/>
    </xf>
    <xf numFmtId="1" fontId="18" fillId="5" borderId="0" xfId="0" applyNumberFormat="1" applyFont="1" applyFill="1" applyAlignment="1">
      <alignment horizontal="center" vertical="center"/>
    </xf>
    <xf numFmtId="1" fontId="18" fillId="5" borderId="17" xfId="0" applyNumberFormat="1" applyFont="1" applyFill="1" applyBorder="1" applyAlignment="1">
      <alignment horizontal="center" vertical="center"/>
    </xf>
    <xf numFmtId="167" fontId="18" fillId="5" borderId="26" xfId="0" applyNumberFormat="1" applyFont="1" applyFill="1" applyBorder="1" applyAlignment="1">
      <alignment horizontal="right"/>
    </xf>
    <xf numFmtId="168" fontId="18" fillId="5" borderId="27" xfId="0" applyNumberFormat="1" applyFont="1" applyFill="1" applyBorder="1" applyAlignment="1">
      <alignment horizontal="right"/>
    </xf>
    <xf numFmtId="0" fontId="18" fillId="5" borderId="26" xfId="0" applyFont="1" applyFill="1" applyBorder="1" applyAlignment="1">
      <alignment horizontal="left"/>
    </xf>
    <xf numFmtId="0" fontId="18" fillId="5" borderId="0" xfId="0" applyFont="1" applyFill="1" applyAlignment="1">
      <alignment horizontal="left"/>
    </xf>
    <xf numFmtId="49" fontId="18" fillId="5" borderId="11" xfId="0" applyNumberFormat="1" applyFont="1" applyFill="1" applyBorder="1"/>
    <xf numFmtId="49" fontId="18" fillId="5" borderId="0" xfId="0" applyNumberFormat="1" applyFont="1" applyFill="1"/>
    <xf numFmtId="0" fontId="18" fillId="5" borderId="0" xfId="0" applyFont="1" applyFill="1"/>
    <xf numFmtId="49" fontId="18" fillId="5" borderId="33" xfId="0" applyNumberFormat="1" applyFont="1" applyFill="1" applyBorder="1"/>
    <xf numFmtId="49" fontId="18" fillId="5" borderId="30" xfId="0" applyNumberFormat="1" applyFont="1" applyFill="1" applyBorder="1"/>
    <xf numFmtId="1" fontId="18" fillId="5" borderId="30" xfId="0" applyNumberFormat="1" applyFont="1" applyFill="1" applyBorder="1" applyAlignment="1">
      <alignment horizontal="center" vertical="center"/>
    </xf>
    <xf numFmtId="1" fontId="18" fillId="5" borderId="31" xfId="0" applyNumberFormat="1" applyFont="1" applyFill="1" applyBorder="1" applyAlignment="1">
      <alignment horizontal="center" vertical="center"/>
    </xf>
    <xf numFmtId="168" fontId="18" fillId="5" borderId="32" xfId="0" applyNumberFormat="1" applyFont="1" applyFill="1" applyBorder="1" applyAlignment="1">
      <alignment horizontal="right"/>
    </xf>
    <xf numFmtId="49" fontId="23" fillId="5" borderId="22" xfId="0" applyNumberFormat="1" applyFont="1" applyFill="1" applyBorder="1"/>
    <xf numFmtId="170" fontId="23" fillId="5" borderId="23" xfId="0" applyNumberFormat="1" applyFont="1" applyFill="1" applyBorder="1"/>
    <xf numFmtId="0" fontId="23" fillId="5" borderId="23" xfId="0" applyFont="1" applyFill="1" applyBorder="1"/>
    <xf numFmtId="170" fontId="23" fillId="5" borderId="24" xfId="0" applyNumberFormat="1" applyFont="1" applyFill="1" applyBorder="1"/>
    <xf numFmtId="176" fontId="18" fillId="5" borderId="17" xfId="0" applyNumberFormat="1" applyFont="1" applyFill="1" applyBorder="1" applyAlignment="1">
      <alignment horizontal="right"/>
    </xf>
    <xf numFmtId="0" fontId="18" fillId="5" borderId="26" xfId="0" applyFont="1" applyFill="1" applyBorder="1"/>
    <xf numFmtId="49" fontId="18" fillId="5" borderId="0" xfId="0" applyNumberFormat="1" applyFont="1" applyFill="1" applyAlignment="1">
      <alignment horizontal="left"/>
    </xf>
    <xf numFmtId="170" fontId="18" fillId="5" borderId="17" xfId="0" applyNumberFormat="1" applyFont="1" applyFill="1" applyBorder="1"/>
    <xf numFmtId="170" fontId="18" fillId="5" borderId="0" xfId="0" applyNumberFormat="1" applyFont="1" applyFill="1"/>
    <xf numFmtId="169" fontId="18" fillId="5" borderId="0" xfId="0" applyNumberFormat="1" applyFont="1" applyFill="1"/>
    <xf numFmtId="169" fontId="18" fillId="5" borderId="17" xfId="0" applyNumberFormat="1" applyFont="1" applyFill="1" applyBorder="1"/>
    <xf numFmtId="0" fontId="18" fillId="5" borderId="28" xfId="0" applyFont="1" applyFill="1" applyBorder="1"/>
    <xf numFmtId="170" fontId="18" fillId="5" borderId="30" xfId="0" applyNumberFormat="1" applyFont="1" applyFill="1" applyBorder="1"/>
    <xf numFmtId="49" fontId="18" fillId="5" borderId="30" xfId="0" applyNumberFormat="1" applyFont="1" applyFill="1" applyBorder="1" applyAlignment="1">
      <alignment horizontal="left"/>
    </xf>
    <xf numFmtId="170" fontId="18" fillId="5" borderId="31" xfId="0" applyNumberFormat="1" applyFont="1" applyFill="1" applyBorder="1"/>
    <xf numFmtId="176" fontId="18" fillId="5" borderId="14" xfId="0" applyNumberFormat="1" applyFont="1" applyFill="1" applyBorder="1" applyAlignment="1">
      <alignment horizontal="right"/>
    </xf>
    <xf numFmtId="0" fontId="25" fillId="0" borderId="0" xfId="0" applyFont="1" applyAlignment="1">
      <alignment horizontal="left" wrapText="1"/>
    </xf>
    <xf numFmtId="0" fontId="25" fillId="0" borderId="0" xfId="0" applyFont="1" applyAlignment="1">
      <alignment horizontal="left"/>
    </xf>
    <xf numFmtId="0" fontId="34" fillId="0" borderId="0" xfId="0" applyFont="1" applyAlignment="1">
      <alignment horizontal="left"/>
    </xf>
    <xf numFmtId="0" fontId="35" fillId="0" borderId="0" xfId="0" applyFont="1" applyAlignment="1">
      <alignment horizontal="left"/>
    </xf>
    <xf numFmtId="0" fontId="18" fillId="5" borderId="7" xfId="0" applyFont="1" applyFill="1" applyBorder="1" applyAlignment="1">
      <alignment horizontal="center" vertical="center" wrapText="1"/>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1" fontId="18" fillId="5" borderId="4" xfId="0" applyNumberFormat="1" applyFont="1" applyFill="1" applyBorder="1" applyAlignment="1">
      <alignment horizontal="center" vertical="center" wrapText="1"/>
    </xf>
    <xf numFmtId="1" fontId="18" fillId="5" borderId="10" xfId="0" applyNumberFormat="1" applyFont="1" applyFill="1" applyBorder="1" applyAlignment="1">
      <alignment horizontal="center" vertical="center" wrapText="1"/>
    </xf>
    <xf numFmtId="1" fontId="18" fillId="5" borderId="13" xfId="0" applyNumberFormat="1" applyFont="1" applyFill="1" applyBorder="1" applyAlignment="1">
      <alignment horizontal="center" vertical="center" wrapText="1"/>
    </xf>
    <xf numFmtId="1" fontId="18" fillId="5" borderId="14" xfId="0" applyNumberFormat="1" applyFont="1" applyFill="1" applyBorder="1" applyAlignment="1">
      <alignment horizontal="center" vertical="center" wrapText="1"/>
    </xf>
    <xf numFmtId="0" fontId="25" fillId="5" borderId="0" xfId="0" applyFont="1" applyFill="1" applyAlignment="1">
      <alignment horizontal="left"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21" fillId="0" borderId="0" xfId="0" applyFont="1"/>
    <xf numFmtId="0" fontId="0" fillId="0" borderId="0" xfId="0" applyAlignment="1">
      <alignment horizontal="center"/>
    </xf>
    <xf numFmtId="0" fontId="18" fillId="5" borderId="0" xfId="0" applyFont="1" applyFill="1" applyAlignment="1">
      <alignment horizontal="left" wrapText="1"/>
    </xf>
    <xf numFmtId="0" fontId="18" fillId="0" borderId="0" xfId="0" applyFont="1" applyAlignment="1">
      <alignment horizontal="left" vertical="center" wrapText="1"/>
    </xf>
    <xf numFmtId="0" fontId="19" fillId="0" borderId="0" xfId="0" applyFont="1" applyAlignment="1">
      <alignment horizontal="centerContinuous" vertical="top"/>
    </xf>
    <xf numFmtId="0" fontId="36" fillId="0" borderId="3" xfId="0" applyFont="1" applyBorder="1" applyAlignment="1">
      <alignment horizontal="left" wrapText="1"/>
    </xf>
    <xf numFmtId="1" fontId="18" fillId="0" borderId="16" xfId="0" applyNumberFormat="1" applyFont="1" applyBorder="1" applyAlignment="1">
      <alignment horizontal="center" vertical="center" wrapText="1"/>
    </xf>
    <xf numFmtId="1" fontId="18" fillId="0" borderId="7" xfId="0" applyNumberFormat="1" applyFont="1" applyBorder="1" applyAlignment="1">
      <alignment horizontal="center" vertical="center" wrapText="1"/>
    </xf>
    <xf numFmtId="0" fontId="18" fillId="5" borderId="7" xfId="0" applyFont="1" applyFill="1" applyBorder="1" applyAlignment="1">
      <alignment horizontal="center" wrapText="1"/>
    </xf>
    <xf numFmtId="0" fontId="9" fillId="5" borderId="9" xfId="0" applyFont="1" applyFill="1" applyBorder="1" applyAlignment="1">
      <alignment horizontal="center"/>
    </xf>
    <xf numFmtId="1" fontId="18" fillId="0" borderId="16" xfId="0" applyNumberFormat="1" applyFont="1" applyBorder="1" applyAlignment="1">
      <alignment horizontal="center" vertical="center" wrapText="1"/>
    </xf>
    <xf numFmtId="164" fontId="18" fillId="0" borderId="16" xfId="0" applyNumberFormat="1" applyFont="1" applyBorder="1" applyAlignment="1">
      <alignment horizontal="center" vertical="center" wrapText="1"/>
    </xf>
    <xf numFmtId="164" fontId="18" fillId="0" borderId="7" xfId="0" applyNumberFormat="1" applyFont="1" applyBorder="1" applyAlignment="1">
      <alignment horizontal="center" vertical="center" wrapText="1"/>
    </xf>
    <xf numFmtId="0" fontId="18" fillId="0" borderId="7" xfId="0" applyFont="1" applyBorder="1" applyAlignment="1">
      <alignment horizontal="center" vertical="center"/>
    </xf>
    <xf numFmtId="1" fontId="18" fillId="5" borderId="16" xfId="0" applyNumberFormat="1" applyFont="1" applyFill="1" applyBorder="1" applyAlignment="1">
      <alignment horizontal="center" vertical="center" wrapText="1"/>
    </xf>
    <xf numFmtId="0" fontId="18" fillId="5" borderId="16" xfId="0" applyFont="1" applyFill="1" applyBorder="1" applyAlignment="1">
      <alignment horizontal="center" vertical="center"/>
    </xf>
    <xf numFmtId="1" fontId="22" fillId="0" borderId="7" xfId="0" applyNumberFormat="1" applyFont="1" applyBorder="1" applyAlignment="1">
      <alignment horizontal="center" vertical="center"/>
    </xf>
    <xf numFmtId="1" fontId="22" fillId="5" borderId="16" xfId="0" applyNumberFormat="1" applyFont="1" applyFill="1" applyBorder="1" applyAlignment="1">
      <alignment horizontal="center" vertical="center"/>
    </xf>
    <xf numFmtId="177" fontId="18" fillId="0" borderId="12" xfId="0" applyNumberFormat="1" applyFont="1" applyBorder="1" applyAlignment="1">
      <alignment horizontal="left"/>
    </xf>
    <xf numFmtId="167" fontId="18" fillId="5" borderId="11" xfId="0" applyNumberFormat="1" applyFont="1" applyFill="1" applyBorder="1" applyAlignment="1">
      <alignment horizontal="right"/>
    </xf>
    <xf numFmtId="167" fontId="18" fillId="5" borderId="17" xfId="0" applyNumberFormat="1" applyFont="1" applyFill="1" applyBorder="1" applyAlignment="1">
      <alignment horizontal="right"/>
    </xf>
    <xf numFmtId="177" fontId="18" fillId="0" borderId="12" xfId="0" quotePrefix="1" applyNumberFormat="1" applyFont="1" applyBorder="1" applyAlignment="1">
      <alignment horizontal="left"/>
    </xf>
    <xf numFmtId="167" fontId="18" fillId="5" borderId="13" xfId="0" applyNumberFormat="1" applyFont="1" applyFill="1" applyBorder="1" applyAlignment="1">
      <alignment horizontal="right"/>
    </xf>
    <xf numFmtId="167" fontId="18" fillId="5" borderId="14" xfId="0" applyNumberFormat="1" applyFont="1" applyFill="1" applyBorder="1" applyAlignment="1">
      <alignment horizontal="right"/>
    </xf>
    <xf numFmtId="0" fontId="18" fillId="0" borderId="5" xfId="0" applyFont="1" applyBorder="1" applyAlignment="1">
      <alignment horizontal="left"/>
    </xf>
    <xf numFmtId="0" fontId="37" fillId="0" borderId="0" xfId="0" applyFont="1" applyAlignment="1">
      <alignment horizontal="left" wrapText="1"/>
    </xf>
    <xf numFmtId="0" fontId="11" fillId="0" borderId="0" xfId="0" applyFont="1" applyAlignment="1">
      <alignment horizontal="left" wrapText="1"/>
    </xf>
    <xf numFmtId="0" fontId="11" fillId="0" borderId="0" xfId="0" applyFont="1" applyAlignment="1">
      <alignment horizontal="justify" wrapText="1"/>
    </xf>
    <xf numFmtId="0" fontId="11" fillId="0" borderId="0" xfId="0" applyFont="1"/>
    <xf numFmtId="0" fontId="0" fillId="0" borderId="1" xfId="0" applyBorder="1" applyAlignment="1">
      <alignment horizontal="right"/>
    </xf>
    <xf numFmtId="0" fontId="0" fillId="0" borderId="0" xfId="0" applyAlignment="1">
      <alignment horizontal="left" vertical="top"/>
    </xf>
    <xf numFmtId="0" fontId="12" fillId="0" borderId="0" xfId="0" applyFont="1" applyAlignment="1">
      <alignment horizontal="left" vertical="top"/>
    </xf>
    <xf numFmtId="0" fontId="0" fillId="0" borderId="0" xfId="0" applyAlignment="1">
      <alignment horizontal="justify" vertical="top"/>
    </xf>
    <xf numFmtId="0" fontId="9" fillId="0" borderId="0" xfId="0" applyFont="1" applyAlignment="1">
      <alignment horizontal="justify" vertical="top" wrapText="1"/>
    </xf>
    <xf numFmtId="0" fontId="0" fillId="0" borderId="0" xfId="0" applyAlignment="1">
      <alignment horizontal="justify"/>
    </xf>
    <xf numFmtId="0" fontId="38" fillId="0" borderId="0" xfId="0" applyFont="1" applyAlignment="1">
      <alignment horizontal="justify" vertical="top" wrapText="1"/>
    </xf>
    <xf numFmtId="0" fontId="3" fillId="0" borderId="0" xfId="0" applyFont="1" applyAlignment="1">
      <alignment horizontal="left" vertical="top"/>
    </xf>
    <xf numFmtId="0" fontId="9"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9" fillId="0" borderId="0" xfId="0" applyFont="1" applyAlignment="1">
      <alignment horizontal="left" vertical="top"/>
    </xf>
    <xf numFmtId="0" fontId="39" fillId="0" borderId="0" xfId="0" applyFont="1"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178" fontId="40" fillId="5" borderId="1" xfId="2" applyNumberFormat="1" applyFont="1" applyFill="1" applyBorder="1" applyAlignment="1">
      <alignment horizontal="right" vertical="center"/>
    </xf>
    <xf numFmtId="0" fontId="9" fillId="5" borderId="0" xfId="3" applyFont="1" applyFill="1"/>
    <xf numFmtId="0" fontId="43" fillId="5" borderId="0" xfId="4" applyFont="1" applyFill="1"/>
    <xf numFmtId="0" fontId="44" fillId="0" borderId="0" xfId="5" applyFont="1" applyAlignment="1">
      <alignment horizontal="right" readingOrder="1"/>
    </xf>
    <xf numFmtId="0" fontId="45" fillId="5" borderId="0" xfId="4" applyFont="1" applyFill="1"/>
    <xf numFmtId="0" fontId="43" fillId="5" borderId="0" xfId="4" applyFont="1" applyFill="1" applyAlignment="1">
      <alignment horizontal="justify" vertical="top" wrapText="1"/>
    </xf>
    <xf numFmtId="0" fontId="43" fillId="5" borderId="0" xfId="4" applyFont="1" applyFill="1" applyAlignment="1">
      <alignment horizontal="left" wrapText="1"/>
    </xf>
    <xf numFmtId="0" fontId="48" fillId="5" borderId="0" xfId="6" applyFont="1" applyFill="1" applyAlignment="1">
      <alignment horizontal="left" wrapText="1"/>
    </xf>
    <xf numFmtId="0" fontId="3" fillId="0" borderId="1" xfId="7" applyBorder="1" applyAlignment="1">
      <alignment horizontal="right" vertical="center"/>
    </xf>
    <xf numFmtId="0" fontId="3" fillId="0" borderId="0" xfId="7"/>
    <xf numFmtId="0" fontId="3" fillId="0" borderId="0" xfId="7" applyAlignment="1">
      <alignment horizontal="right" vertical="center"/>
    </xf>
    <xf numFmtId="0" fontId="3" fillId="0" borderId="0" xfId="7" applyAlignment="1">
      <alignment horizontal="left" vertical="top"/>
    </xf>
    <xf numFmtId="0" fontId="12" fillId="0" borderId="0" xfId="2" applyFont="1" applyAlignment="1">
      <alignment horizontal="left" vertical="top"/>
    </xf>
    <xf numFmtId="0" fontId="40" fillId="5" borderId="0" xfId="4" applyFont="1" applyFill="1" applyAlignment="1">
      <alignment horizontal="justify" vertical="top" wrapText="1"/>
    </xf>
    <xf numFmtId="0" fontId="4" fillId="5" borderId="0" xfId="6" applyFont="1" applyFill="1" applyAlignment="1">
      <alignment horizontal="left" wrapText="1"/>
    </xf>
    <xf numFmtId="0" fontId="2" fillId="0" borderId="0" xfId="8" applyFont="1" applyAlignment="1">
      <alignment horizontal="left" vertical="top"/>
    </xf>
    <xf numFmtId="0" fontId="1" fillId="0" borderId="0" xfId="8" applyFont="1" applyAlignment="1">
      <alignment horizontal="left" vertical="top"/>
    </xf>
    <xf numFmtId="0" fontId="4" fillId="0" borderId="0" xfId="9" applyFont="1" applyAlignment="1">
      <alignment horizontal="left" vertical="top" wrapText="1"/>
    </xf>
    <xf numFmtId="0" fontId="12" fillId="0" borderId="0" xfId="7" applyFont="1" applyAlignment="1">
      <alignment horizontal="left" vertical="top"/>
    </xf>
    <xf numFmtId="0" fontId="9" fillId="0" borderId="0" xfId="7" applyFont="1" applyAlignment="1">
      <alignment horizontal="justify" vertical="top" wrapText="1"/>
    </xf>
    <xf numFmtId="0" fontId="3" fillId="0" borderId="0" xfId="7" applyAlignment="1">
      <alignment horizontal="left" vertical="top" wrapText="1"/>
    </xf>
    <xf numFmtId="0" fontId="3" fillId="0" borderId="0" xfId="7" applyAlignment="1">
      <alignment horizontal="justify" vertical="top" wrapText="1"/>
    </xf>
    <xf numFmtId="0" fontId="48" fillId="0" borderId="0" xfId="10" applyFont="1" applyAlignment="1" applyProtection="1">
      <alignment horizontal="left" vertical="top" wrapText="1"/>
    </xf>
    <xf numFmtId="0" fontId="11" fillId="0" borderId="0" xfId="7" applyFont="1" applyAlignment="1">
      <alignment horizontal="justify" vertical="top" wrapText="1"/>
    </xf>
    <xf numFmtId="0" fontId="3" fillId="0" borderId="0" xfId="7" applyAlignment="1">
      <alignment horizontal="justify" vertical="top"/>
    </xf>
    <xf numFmtId="0" fontId="48" fillId="0" borderId="0" xfId="10" applyFont="1" applyAlignment="1" applyProtection="1">
      <alignment horizontal="justify" vertical="top" wrapText="1"/>
    </xf>
    <xf numFmtId="0" fontId="3" fillId="0" borderId="0" xfId="7" applyAlignment="1">
      <alignment horizontal="justify"/>
    </xf>
    <xf numFmtId="0" fontId="4" fillId="0" borderId="0" xfId="10" applyAlignment="1" applyProtection="1">
      <alignment horizontal="justify" vertical="top" wrapText="1"/>
    </xf>
    <xf numFmtId="0" fontId="9" fillId="0" borderId="0" xfId="7" applyFont="1" applyAlignment="1">
      <alignment horizontal="left" vertical="top" wrapText="1"/>
    </xf>
    <xf numFmtId="0" fontId="4" fillId="0" borderId="0" xfId="9" applyFont="1" applyAlignment="1">
      <alignment vertical="top" wrapText="1"/>
    </xf>
    <xf numFmtId="0" fontId="42" fillId="0" borderId="1" xfId="5" applyBorder="1" applyAlignment="1">
      <alignment horizontal="right"/>
    </xf>
    <xf numFmtId="0" fontId="42" fillId="0" borderId="1" xfId="5" applyBorder="1" applyAlignment="1">
      <alignment horizontal="right" vertical="center"/>
    </xf>
    <xf numFmtId="0" fontId="42" fillId="0" borderId="0" xfId="5"/>
    <xf numFmtId="0" fontId="1" fillId="0" borderId="0" xfId="5" applyFont="1" applyAlignment="1">
      <alignment horizontal="right" vertical="center"/>
    </xf>
    <xf numFmtId="0" fontId="42" fillId="0" borderId="0" xfId="5" applyAlignment="1">
      <alignment horizontal="left" vertical="top"/>
    </xf>
    <xf numFmtId="0" fontId="12" fillId="0" borderId="0" xfId="5" applyFont="1" applyAlignment="1">
      <alignment horizontal="left" vertical="top" wrapText="1"/>
    </xf>
    <xf numFmtId="0" fontId="44" fillId="0" borderId="0" xfId="5" applyFont="1" applyAlignment="1">
      <alignment horizontal="justify" vertical="top" wrapText="1"/>
    </xf>
    <xf numFmtId="0" fontId="43" fillId="0" borderId="0" xfId="5" applyFont="1" applyAlignment="1">
      <alignment horizontal="left" vertical="top" wrapText="1"/>
    </xf>
    <xf numFmtId="0" fontId="49" fillId="0" borderId="0" xfId="5" applyFont="1" applyAlignment="1">
      <alignment horizontal="justify" vertical="top" wrapText="1"/>
    </xf>
    <xf numFmtId="0" fontId="2" fillId="0" borderId="0" xfId="5" applyFont="1" applyAlignment="1">
      <alignment horizontal="left" vertical="top"/>
    </xf>
    <xf numFmtId="0" fontId="1" fillId="0" borderId="0" xfId="5" applyFont="1" applyAlignment="1">
      <alignment horizontal="left" vertical="top"/>
    </xf>
    <xf numFmtId="0" fontId="50" fillId="0" borderId="0" xfId="5" applyFont="1"/>
    <xf numFmtId="0" fontId="0" fillId="0" borderId="0" xfId="0" applyAlignment="1">
      <alignment horizontal="center"/>
    </xf>
    <xf numFmtId="1" fontId="0" fillId="0" borderId="0" xfId="0" applyNumberFormat="1"/>
    <xf numFmtId="165" fontId="0" fillId="6" borderId="0" xfId="0" applyNumberFormat="1" applyFill="1"/>
    <xf numFmtId="165" fontId="0" fillId="7" borderId="0" xfId="0" applyNumberFormat="1" applyFill="1"/>
    <xf numFmtId="165" fontId="0" fillId="0" borderId="0" xfId="0" applyNumberFormat="1"/>
    <xf numFmtId="1" fontId="0" fillId="0" borderId="0" xfId="0" applyNumberFormat="1" applyAlignment="1">
      <alignment horizontal="left" vertical="top"/>
    </xf>
    <xf numFmtId="164" fontId="0" fillId="0" borderId="0" xfId="0" applyNumberFormat="1"/>
    <xf numFmtId="17" fontId="0" fillId="0" borderId="0" xfId="0" applyNumberFormat="1" applyAlignment="1">
      <alignment horizontal="center" vertical="center"/>
    </xf>
    <xf numFmtId="165"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vertical="center" wrapText="1"/>
    </xf>
    <xf numFmtId="164" fontId="0" fillId="8" borderId="0" xfId="0" applyNumberFormat="1" applyFill="1"/>
    <xf numFmtId="3" fontId="0" fillId="8" borderId="0" xfId="0" applyNumberFormat="1" applyFill="1" applyAlignment="1">
      <alignment horizontal="right"/>
    </xf>
    <xf numFmtId="17" fontId="0" fillId="0" borderId="0" xfId="0" applyNumberFormat="1"/>
    <xf numFmtId="17" fontId="0" fillId="8" borderId="0" xfId="0" applyNumberFormat="1" applyFill="1"/>
    <xf numFmtId="165" fontId="0" fillId="9" borderId="0" xfId="0" applyNumberFormat="1" applyFill="1"/>
    <xf numFmtId="17" fontId="0" fillId="9" borderId="0" xfId="0" applyNumberFormat="1" applyFill="1"/>
    <xf numFmtId="3" fontId="0" fillId="8" borderId="0" xfId="0" quotePrefix="1" applyNumberFormat="1" applyFill="1" applyAlignment="1">
      <alignment horizontal="right"/>
    </xf>
    <xf numFmtId="0" fontId="9" fillId="5" borderId="35" xfId="11" applyFont="1" applyFill="1" applyBorder="1"/>
    <xf numFmtId="0" fontId="9" fillId="0" borderId="0" xfId="11" applyFont="1"/>
    <xf numFmtId="0" fontId="8" fillId="0" borderId="0" xfId="12" applyBorder="1" applyAlignment="1" applyProtection="1">
      <alignment horizontal="right"/>
    </xf>
    <xf numFmtId="0" fontId="51" fillId="0" borderId="0" xfId="11" applyFont="1" applyAlignment="1">
      <alignment horizontal="left" indent="10"/>
    </xf>
    <xf numFmtId="0" fontId="3" fillId="0" borderId="0" xfId="11" applyAlignment="1">
      <alignment horizontal="left"/>
    </xf>
    <xf numFmtId="0" fontId="18" fillId="5" borderId="0" xfId="11" applyFont="1" applyFill="1" applyAlignment="1">
      <alignment horizontal="right"/>
    </xf>
    <xf numFmtId="0" fontId="3" fillId="0" borderId="0" xfId="11" applyAlignment="1">
      <alignment horizontal="left" vertical="top" wrapText="1"/>
    </xf>
    <xf numFmtId="0" fontId="10" fillId="0" borderId="0" xfId="11" applyFont="1"/>
    <xf numFmtId="0" fontId="16" fillId="0" borderId="0" xfId="11" applyFont="1"/>
    <xf numFmtId="0" fontId="33" fillId="0" borderId="0" xfId="11" applyFont="1" applyAlignment="1">
      <alignment horizontal="left"/>
    </xf>
    <xf numFmtId="0" fontId="3" fillId="5" borderId="0" xfId="11" applyFill="1" applyAlignment="1">
      <alignment horizontal="left" wrapText="1"/>
    </xf>
    <xf numFmtId="0" fontId="11" fillId="5" borderId="0" xfId="11" applyFont="1" applyFill="1" applyAlignment="1">
      <alignment horizontal="left" wrapText="1"/>
    </xf>
    <xf numFmtId="0" fontId="33" fillId="0" borderId="0" xfId="5" applyFont="1"/>
    <xf numFmtId="0" fontId="52" fillId="5" borderId="0" xfId="12" applyFont="1" applyFill="1" applyAlignment="1" applyProtection="1">
      <alignment vertical="top" wrapText="1"/>
    </xf>
    <xf numFmtId="0" fontId="32" fillId="0" borderId="0" xfId="5" applyFont="1" applyAlignment="1">
      <alignment horizontal="center"/>
    </xf>
    <xf numFmtId="0" fontId="32" fillId="0" borderId="0" xfId="11" applyFont="1" applyAlignment="1">
      <alignment horizontal="left"/>
    </xf>
    <xf numFmtId="0" fontId="53" fillId="0" borderId="0" xfId="5" applyFont="1" applyAlignment="1">
      <alignment horizontal="left" indent="10"/>
    </xf>
    <xf numFmtId="0" fontId="8" fillId="0" borderId="0" xfId="12" applyFill="1" applyAlignment="1" applyProtection="1">
      <alignment horizontal="left" vertical="top" wrapText="1" indent="2"/>
    </xf>
    <xf numFmtId="0" fontId="8" fillId="0" borderId="0" xfId="12" applyAlignment="1" applyProtection="1">
      <alignment horizontal="left" vertical="top" wrapText="1"/>
    </xf>
    <xf numFmtId="0" fontId="3" fillId="0" borderId="0" xfId="11"/>
    <xf numFmtId="0" fontId="8" fillId="5" borderId="0" xfId="12" applyFill="1" applyBorder="1" applyAlignment="1" applyProtection="1">
      <alignment horizontal="left" vertical="top" wrapText="1" indent="2"/>
    </xf>
    <xf numFmtId="0" fontId="51" fillId="0" borderId="0" xfId="5" applyFont="1" applyAlignment="1">
      <alignment horizontal="left" vertical="top" wrapText="1" indent="2"/>
    </xf>
    <xf numFmtId="0" fontId="53" fillId="0" borderId="0" xfId="5" applyFont="1" applyAlignment="1">
      <alignment horizontal="center"/>
    </xf>
    <xf numFmtId="0" fontId="3" fillId="0" borderId="0" xfId="11" applyAlignment="1">
      <alignment horizontal="left" indent="3"/>
    </xf>
    <xf numFmtId="0" fontId="8" fillId="0" borderId="0" xfId="12" applyFill="1" applyBorder="1" applyAlignment="1" applyProtection="1">
      <alignment horizontal="left" vertical="top" wrapText="1" indent="2"/>
    </xf>
    <xf numFmtId="0" fontId="11" fillId="0" borderId="0" xfId="11" applyFont="1" applyAlignment="1">
      <alignment horizontal="left" vertical="top" wrapText="1"/>
    </xf>
    <xf numFmtId="0" fontId="8" fillId="0" borderId="0" xfId="12" applyFill="1" applyAlignment="1" applyProtection="1">
      <alignment horizontal="left" wrapText="1" indent="2"/>
    </xf>
    <xf numFmtId="0" fontId="8" fillId="0" borderId="0" xfId="12" applyAlignment="1" applyProtection="1">
      <alignment horizontal="left" wrapText="1" indent="2"/>
    </xf>
    <xf numFmtId="0" fontId="8" fillId="0" borderId="0" xfId="12" applyAlignment="1" applyProtection="1">
      <alignment wrapText="1"/>
    </xf>
    <xf numFmtId="0" fontId="8" fillId="0" borderId="0" xfId="12" applyAlignment="1" applyProtection="1">
      <alignment horizontal="left" vertical="center" indent="2"/>
    </xf>
    <xf numFmtId="0" fontId="8" fillId="0" borderId="0" xfId="12" applyFill="1" applyAlignment="1" applyProtection="1">
      <alignment horizontal="left" indent="2"/>
    </xf>
    <xf numFmtId="0" fontId="8" fillId="0" borderId="0" xfId="12" applyFill="1" applyAlignment="1" applyProtection="1">
      <alignment horizontal="left" wrapText="1" indent="2"/>
    </xf>
    <xf numFmtId="0" fontId="8" fillId="0" borderId="0" xfId="12" applyFill="1" applyAlignment="1" applyProtection="1">
      <alignment horizontal="left" indent="2"/>
    </xf>
    <xf numFmtId="0" fontId="8" fillId="0" borderId="0" xfId="12" applyFill="1" applyAlignment="1" applyProtection="1"/>
    <xf numFmtId="0" fontId="8" fillId="0" borderId="0" xfId="12" applyAlignment="1" applyProtection="1"/>
    <xf numFmtId="0" fontId="8" fillId="0" borderId="0" xfId="12" applyFill="1" applyAlignment="1" applyProtection="1"/>
    <xf numFmtId="0" fontId="8" fillId="0" borderId="0" xfId="12" applyFill="1" applyAlignment="1" applyProtection="1">
      <alignment wrapText="1"/>
    </xf>
    <xf numFmtId="0" fontId="42" fillId="0" borderId="0" xfId="5" applyAlignment="1">
      <alignment wrapText="1"/>
    </xf>
    <xf numFmtId="0" fontId="3" fillId="0" borderId="0" xfId="11" applyAlignment="1">
      <alignment wrapText="1"/>
    </xf>
    <xf numFmtId="0" fontId="9" fillId="0" borderId="0" xfId="11" applyFont="1" applyAlignment="1">
      <alignment horizontal="left"/>
    </xf>
    <xf numFmtId="0" fontId="8" fillId="0" borderId="0" xfId="12" applyFill="1" applyAlignment="1" applyProtection="1">
      <alignment horizontal="left"/>
    </xf>
    <xf numFmtId="0" fontId="8" fillId="0" borderId="0" xfId="12" applyFill="1" applyBorder="1" applyAlignment="1" applyProtection="1">
      <alignment horizontal="left" wrapText="1" indent="2"/>
    </xf>
    <xf numFmtId="0" fontId="8" fillId="0" borderId="0" xfId="12" applyFill="1" applyBorder="1" applyAlignment="1" applyProtection="1">
      <alignment horizontal="left" wrapText="1"/>
    </xf>
    <xf numFmtId="0" fontId="8" fillId="0" borderId="0" xfId="12" applyFill="1" applyAlignment="1" applyProtection="1">
      <alignment horizontal="left" wrapText="1"/>
    </xf>
    <xf numFmtId="0" fontId="3" fillId="0" borderId="0" xfId="5" applyFont="1" applyAlignment="1">
      <alignment horizontal="left"/>
    </xf>
    <xf numFmtId="0" fontId="3" fillId="0" borderId="0" xfId="11" applyAlignment="1">
      <alignment horizontal="left" wrapText="1"/>
    </xf>
    <xf numFmtId="0" fontId="8" fillId="0" borderId="0" xfId="12" applyFill="1" applyAlignment="1" applyProtection="1">
      <alignment horizontal="left"/>
    </xf>
    <xf numFmtId="167" fontId="18" fillId="0" borderId="27" xfId="0" applyNumberFormat="1" applyFont="1" applyBorder="1" applyAlignment="1">
      <alignment horizontal="right"/>
    </xf>
    <xf numFmtId="167" fontId="18" fillId="0" borderId="26" xfId="0" applyNumberFormat="1" applyFont="1" applyBorder="1" applyAlignment="1">
      <alignment horizontal="right"/>
    </xf>
    <xf numFmtId="167" fontId="18" fillId="0" borderId="30" xfId="0" applyNumberFormat="1" applyFont="1" applyBorder="1" applyAlignment="1">
      <alignment horizontal="right"/>
    </xf>
    <xf numFmtId="167" fontId="18" fillId="0" borderId="32" xfId="0" applyNumberFormat="1" applyFont="1" applyBorder="1" applyAlignment="1">
      <alignment horizontal="right"/>
    </xf>
    <xf numFmtId="167" fontId="18" fillId="0" borderId="28" xfId="0" applyNumberFormat="1" applyFont="1" applyBorder="1" applyAlignment="1">
      <alignment horizontal="right"/>
    </xf>
    <xf numFmtId="168" fontId="18" fillId="5" borderId="0" xfId="0" applyNumberFormat="1" applyFont="1" applyFill="1" applyAlignment="1">
      <alignment horizontal="right"/>
    </xf>
    <xf numFmtId="168" fontId="18" fillId="5" borderId="26" xfId="0" applyNumberFormat="1" applyFont="1" applyFill="1" applyBorder="1" applyAlignment="1">
      <alignment horizontal="right"/>
    </xf>
    <xf numFmtId="168" fontId="18" fillId="0" borderId="30" xfId="0" applyNumberFormat="1" applyFont="1" applyBorder="1" applyAlignment="1">
      <alignment horizontal="right"/>
    </xf>
    <xf numFmtId="168" fontId="18" fillId="0" borderId="32" xfId="0" applyNumberFormat="1" applyFont="1" applyBorder="1" applyAlignment="1">
      <alignment horizontal="right"/>
    </xf>
    <xf numFmtId="168" fontId="18" fillId="5" borderId="28" xfId="0" applyNumberFormat="1" applyFont="1" applyFill="1" applyBorder="1" applyAlignment="1">
      <alignment horizontal="right"/>
    </xf>
    <xf numFmtId="167" fontId="18" fillId="5" borderId="0" xfId="0" applyNumberFormat="1" applyFont="1" applyFill="1" applyAlignment="1">
      <alignment horizontal="right"/>
    </xf>
    <xf numFmtId="167" fontId="18" fillId="5" borderId="27" xfId="0" applyNumberFormat="1" applyFont="1" applyFill="1" applyBorder="1" applyAlignment="1">
      <alignment horizontal="right"/>
    </xf>
    <xf numFmtId="167" fontId="18" fillId="5" borderId="3" xfId="0" applyNumberFormat="1" applyFont="1" applyFill="1" applyBorder="1" applyAlignment="1">
      <alignment horizontal="right"/>
    </xf>
    <xf numFmtId="167" fontId="18" fillId="5" borderId="34" xfId="0" applyNumberFormat="1" applyFont="1" applyFill="1" applyBorder="1" applyAlignment="1">
      <alignment horizontal="right"/>
    </xf>
    <xf numFmtId="168" fontId="18" fillId="0" borderId="14" xfId="0" applyNumberFormat="1" applyFont="1" applyBorder="1" applyAlignment="1">
      <alignment horizontal="right" vertical="center"/>
    </xf>
    <xf numFmtId="179" fontId="18" fillId="0" borderId="0" xfId="0" applyNumberFormat="1" applyFont="1" applyAlignment="1">
      <alignment horizontal="right" vertical="center"/>
    </xf>
    <xf numFmtId="179" fontId="18" fillId="0" borderId="11" xfId="0" applyNumberFormat="1" applyFont="1" applyBorder="1" applyAlignment="1">
      <alignment horizontal="right" vertical="center"/>
    </xf>
    <xf numFmtId="179" fontId="18" fillId="0" borderId="17" xfId="0" applyNumberFormat="1" applyFont="1" applyBorder="1" applyAlignment="1">
      <alignment horizontal="right" vertical="center"/>
    </xf>
    <xf numFmtId="179" fontId="18" fillId="0" borderId="13" xfId="0" applyNumberFormat="1" applyFont="1" applyBorder="1" applyAlignment="1">
      <alignment horizontal="right" vertical="center"/>
    </xf>
    <xf numFmtId="179" fontId="18" fillId="0" borderId="3" xfId="0" applyNumberFormat="1" applyFont="1" applyBorder="1" applyAlignment="1">
      <alignment horizontal="right" vertical="center"/>
    </xf>
    <xf numFmtId="179" fontId="18" fillId="0" borderId="14" xfId="0" applyNumberFormat="1" applyFont="1" applyBorder="1" applyAlignment="1">
      <alignment horizontal="right" vertical="center"/>
    </xf>
  </cellXfs>
  <cellStyles count="13">
    <cellStyle name="Hyperlink 3 3" xfId="9" xr:uid="{3694C373-CE20-408D-8000-0D2B47C798F8}"/>
    <cellStyle name="Link" xfId="1" builtinId="8"/>
    <cellStyle name="Link 2" xfId="6" xr:uid="{56EF2130-0C7D-466B-9570-506523821EB5}"/>
    <cellStyle name="Link 2 2" xfId="12" xr:uid="{21E6243F-D80B-4A13-9A54-F5DC411ADC84}"/>
    <cellStyle name="Link 3" xfId="10" xr:uid="{43E54185-25D8-4C7A-AE6E-1F5ABCD23895}"/>
    <cellStyle name="Standard" xfId="0" builtinId="0"/>
    <cellStyle name="Standard 2" xfId="7" xr:uid="{BED6EAC5-DB91-4B99-AE67-6D3B1FFD646E}"/>
    <cellStyle name="Standard 2 2" xfId="11" xr:uid="{0F6BD649-5DD9-4270-9D0B-96D8BFD72369}"/>
    <cellStyle name="Standard 2 4" xfId="5" xr:uid="{BDAE71DB-A5BA-47F4-AB49-C96BC5724B3B}"/>
    <cellStyle name="Standard 24" xfId="8" xr:uid="{5107918E-E6B0-4174-B5DD-D28683EB96E1}"/>
    <cellStyle name="Standard 3 4" xfId="2" xr:uid="{3553DBFF-B99A-48A1-A7DF-5EE8CAE9BCF9}"/>
    <cellStyle name="Standard 8" xfId="4" xr:uid="{08A571C8-AC80-4928-8057-E1DCC3317EA2}"/>
    <cellStyle name="Standard_Vorlage Publikation" xfId="3" xr:uid="{A6918204-86EF-40EF-AA96-34CD15D864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5.png"/></Relationships>
</file>

<file path=xl/charts/_rels/chart2.xml.rels><?xml version="1.0" encoding="UTF-8" standalone="yes"?>
<Relationships xmlns="http://schemas.openxmlformats.org/package/2006/relationships"><Relationship Id="rId1" Type="http://schemas.openxmlformats.org/officeDocument/2006/relationships/image" Target="../media/image5.png"/></Relationships>
</file>

<file path=xl/charts/_rels/chart3.xml.rels><?xml version="1.0" encoding="UTF-8" standalone="yes"?>
<Relationships xmlns="http://schemas.openxmlformats.org/package/2006/relationships"><Relationship Id="rId1" Type="http://schemas.openxmlformats.org/officeDocument/2006/relationships/image" Target="../media/image5.png"/></Relationships>
</file>

<file path=xl/charts/_rels/chart4.xml.rels><?xml version="1.0" encoding="UTF-8" standalone="yes"?>
<Relationships xmlns="http://schemas.openxmlformats.org/package/2006/relationships"><Relationship Id="rId1"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78131634819531E-2"/>
          <c:y val="3.40135455096085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Daten_Diagramme!$D$6</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{CD72B0E9-E049-4DBE-A8C7-4749068B4E03}</c15:txfldGUID>
                      <c15:f>Daten_Diagramme!$D$6</c15:f>
                      <c15:dlblFieldTableCache>
                        <c:ptCount val="1"/>
                        <c:pt idx="0">
                          <c:v>1.1</c:v>
                        </c:pt>
                      </c15:dlblFieldTableCache>
                    </c15:dlblFTEntry>
                  </c15:dlblFieldTable>
                  <c15:showDataLabelsRange val="0"/>
                </c:ext>
                <c:ext xmlns:c16="http://schemas.microsoft.com/office/drawing/2014/chart" uri="{C3380CC4-5D6E-409C-BE32-E72D297353CC}">
                  <c16:uniqueId val="{00000000-DE67-405F-95A1-BE9F53E5ED9E}"/>
                </c:ext>
              </c:extLst>
            </c:dLbl>
            <c:dLbl>
              <c:idx val="1"/>
              <c:tx>
                <c:strRef>
                  <c:f>Daten_Diagramme!$D$7</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{64DE9350-CA30-45B3-9D91-32DA5C1888BC}</c15:txfldGUID>
                      <c15:f>Daten_Diagramme!$D$7</c15:f>
                      <c15:dlblFieldTableCache>
                        <c:ptCount val="1"/>
                        <c:pt idx="0">
                          <c:v>0.1</c:v>
                        </c:pt>
                      </c15:dlblFieldTableCache>
                    </c15:dlblFTEntry>
                  </c15:dlblFieldTable>
                  <c15:showDataLabelsRange val="0"/>
                </c:ext>
                <c:ext xmlns:c16="http://schemas.microsoft.com/office/drawing/2014/chart" uri="{C3380CC4-5D6E-409C-BE32-E72D297353CC}">
                  <c16:uniqueId val="{00000001-DE67-405F-95A1-BE9F53E5ED9E}"/>
                </c:ext>
              </c:extLst>
            </c:dLbl>
            <c:dLbl>
              <c:idx val="2"/>
              <c:tx>
                <c:strRef>
                  <c:f>Daten_Diagramme!$D$8</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{75C687B0-C2AB-41FF-89CA-1308E54F3615}</c15:txfldGUID>
                      <c15:f>Daten_Diagramme!$D$8</c15:f>
                      <c15:dlblFieldTableCache>
                        <c:ptCount val="1"/>
                        <c:pt idx="0">
                          <c:v>0.1</c:v>
                        </c:pt>
                      </c15:dlblFieldTableCache>
                    </c15:dlblFTEntry>
                  </c15:dlblFieldTable>
                  <c15:showDataLabelsRange val="0"/>
                </c:ext>
                <c:ext xmlns:c16="http://schemas.microsoft.com/office/drawing/2014/chart" uri="{C3380CC4-5D6E-409C-BE32-E72D297353CC}">
                  <c16:uniqueId val="{00000002-DE67-405F-95A1-BE9F53E5ED9E}"/>
                </c:ext>
              </c:extLst>
            </c:dLbl>
            <c:dLbl>
              <c:idx val="3"/>
              <c:tx>
                <c:strRef>
                  <c:f>Daten_Diagramme!$D$9</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{D403FF7F-0190-48C0-A486-F4F55EA4A953}</c15:txfldGUID>
                      <c15:f>Daten_Diagramme!$D$9</c15:f>
                      <c15:dlblFieldTableCache>
                        <c:ptCount val="1"/>
                        <c:pt idx="0">
                          <c:v>0.0</c:v>
                        </c:pt>
                      </c15:dlblFieldTableCache>
                    </c15:dlblFTEntry>
                  </c15:dlblFieldTable>
                  <c15:showDataLabelsRange val="0"/>
                </c:ext>
                <c:ext xmlns:c16="http://schemas.microsoft.com/office/drawing/2014/chart" uri="{C3380CC4-5D6E-409C-BE32-E72D297353CC}">
                  <c16:uniqueId val="{00000003-DE67-405F-95A1-BE9F53E5ED9E}"/>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Daten_Diagramme!$B$6:$B$9</c:f>
              <c:numCache>
                <c:formatCode>#,#00</c:formatCode>
                <c:ptCount val="4"/>
                <c:pt idx="0">
                  <c:v>1.0998676733867829</c:v>
                </c:pt>
                <c:pt idx="1">
                  <c:v>7.6468002795404208E-2</c:v>
                </c:pt>
                <c:pt idx="2">
                  <c:v>8.9105295732829409E-2</c:v>
                </c:pt>
                <c:pt idx="3">
                  <c:v>-1.2379226590215288E-2</c:v>
                </c:pt>
              </c:numCache>
            </c:numRef>
          </c:val>
          <c:extLst>
            <c:ext xmlns:c16="http://schemas.microsoft.com/office/drawing/2014/chart" uri="{C3380CC4-5D6E-409C-BE32-E72D297353CC}">
              <c16:uniqueId val="{00000004-DE67-405F-95A1-BE9F53E5ED9E}"/>
            </c:ext>
          </c:extLst>
        </c:ser>
        <c:ser>
          <c:idx val="1"/>
          <c:order val="1"/>
          <c:spPr>
            <a:noFill/>
            <a:ln w="25400">
              <a:noFill/>
            </a:ln>
          </c:spPr>
          <c:invertIfNegative val="0"/>
          <c:dLbls>
            <c:dLbl>
              <c:idx val="0"/>
              <c:tx>
                <c:strRef>
                  <c:f>Daten_Diagramme!$F$6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{C3109316-DD8A-4315-8D6C-4F459856FE3E}</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DE67-405F-95A1-BE9F53E5ED9E}"/>
                </c:ext>
              </c:extLst>
            </c:dLbl>
            <c:dLbl>
              <c:idx val="1"/>
              <c:tx>
                <c:strRef>
                  <c:f>Daten_Diagramme!$F$7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{46F0F314-FA4A-42F7-B8E9-6BA1585C3CFB}</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DE67-405F-95A1-BE9F53E5ED9E}"/>
                </c:ext>
              </c:extLst>
            </c:dLbl>
            <c:dLbl>
              <c:idx val="2"/>
              <c:tx>
                <c:strRef>
                  <c:f>Daten_Diagramme!$F$8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{3A9DF315-DEF7-4DCD-9CF5-B74916EBFEB8}</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DE67-405F-95A1-BE9F53E5ED9E}"/>
                </c:ext>
              </c:extLst>
            </c:dLbl>
            <c:dLbl>
              <c:idx val="3"/>
              <c:tx>
                <c:strRef>
                  <c:f>Daten_Diagramme!$F$9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{7D93A721-B5B9-4850-B9EF-C2F5E4E31455}</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DE67-405F-95A1-BE9F53E5ED9E}"/>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Daten_Diagramme!$H$6:$H$9</c:f>
              <c:numCache>
                <c:formatCode>#,#00</c:formatCode>
                <c:ptCount val="4"/>
                <c:pt idx="0">
                  <c:v>0</c:v>
                </c:pt>
                <c:pt idx="1">
                  <c:v>0</c:v>
                </c:pt>
                <c:pt idx="2">
                  <c:v>0</c:v>
                </c:pt>
                <c:pt idx="3">
                  <c:v>0</c:v>
                </c:pt>
              </c:numCache>
            </c:numRef>
          </c:val>
          <c:extLst>
            <c:ext xmlns:c16="http://schemas.microsoft.com/office/drawing/2014/chart" uri="{C3380CC4-5D6E-409C-BE32-E72D297353CC}">
              <c16:uniqueId val="{00000009-DE67-405F-95A1-BE9F53E5ED9E}"/>
            </c:ext>
          </c:extLst>
        </c:ser>
        <c:dLbls>
          <c:showLegendKey val="0"/>
          <c:showVal val="1"/>
          <c:showCatName val="0"/>
          <c:showSerName val="0"/>
          <c:showPercent val="0"/>
          <c:showBubbleSize val="0"/>
        </c:dLbls>
        <c:gapWidth val="100"/>
        <c:overlap val="100"/>
        <c:axId val="296103672"/>
        <c:axId val="296104064"/>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Daten_Diagramme!$K$6:$K$9</c:f>
              <c:numCache>
                <c:formatCode>General</c:formatCode>
                <c:ptCount val="4"/>
                <c:pt idx="0">
                  <c:v>#N/A</c:v>
                </c:pt>
                <c:pt idx="1">
                  <c:v>#N/A</c:v>
                </c:pt>
                <c:pt idx="2">
                  <c:v>#N/A</c:v>
                </c:pt>
                <c:pt idx="3">
                  <c:v>#N/A</c:v>
                </c:pt>
              </c:numCache>
            </c:numRef>
          </c:xVal>
          <c:yVal>
            <c:numRef>
              <c:f>Daten_Diagramme!$J$6:$J$9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DE67-405F-95A1-BE9F53E5ED9E}"/>
            </c:ext>
          </c:extLst>
        </c:ser>
        <c:dLbls>
          <c:showLegendKey val="0"/>
          <c:showVal val="1"/>
          <c:showCatName val="0"/>
          <c:showSerName val="0"/>
          <c:showPercent val="0"/>
          <c:showBubbleSize val="0"/>
        </c:dLbls>
        <c:axId val="296104456"/>
        <c:axId val="296104848"/>
      </c:scatterChart>
      <c:catAx>
        <c:axId val="296103672"/>
        <c:scaling>
          <c:orientation val="maxMin"/>
        </c:scaling>
        <c:delete val="0"/>
        <c:axPos val="l"/>
        <c:majorTickMark val="none"/>
        <c:minorTickMark val="none"/>
        <c:tickLblPos val="none"/>
        <c:spPr>
          <a:noFill/>
          <a:ln w="1270">
            <a:solidFill>
              <a:srgbClr val="000000"/>
            </a:solidFill>
            <a:prstDash val="solid"/>
          </a:ln>
        </c:spPr>
        <c:crossAx val="296104064"/>
        <c:crosses val="autoZero"/>
        <c:auto val="1"/>
        <c:lblAlgn val="ctr"/>
        <c:lblOffset val="100"/>
        <c:tickMarkSkip val="1"/>
        <c:noMultiLvlLbl val="0"/>
      </c:catAx>
      <c:valAx>
        <c:axId val="296104064"/>
        <c:scaling>
          <c:orientation val="minMax"/>
          <c:max val="50"/>
          <c:min val="-50"/>
        </c:scaling>
        <c:delete val="1"/>
        <c:axPos val="t"/>
        <c:numFmt formatCode="#,#00" sourceLinked="1"/>
        <c:majorTickMark val="out"/>
        <c:minorTickMark val="none"/>
        <c:tickLblPos val="none"/>
        <c:crossAx val="296103672"/>
        <c:crosses val="autoZero"/>
        <c:crossBetween val="between"/>
        <c:majorUnit val="10"/>
        <c:minorUnit val="5"/>
      </c:valAx>
      <c:valAx>
        <c:axId val="296104456"/>
        <c:scaling>
          <c:orientation val="minMax"/>
        </c:scaling>
        <c:delete val="1"/>
        <c:axPos val="t"/>
        <c:numFmt formatCode="General" sourceLinked="1"/>
        <c:majorTickMark val="out"/>
        <c:minorTickMark val="none"/>
        <c:tickLblPos val="none"/>
        <c:crossAx val="296104848"/>
        <c:crossesAt val="40"/>
        <c:crossBetween val="midCat"/>
      </c:valAx>
      <c:valAx>
        <c:axId val="296104848"/>
        <c:scaling>
          <c:orientation val="maxMin"/>
          <c:max val="40"/>
          <c:min val="0"/>
        </c:scaling>
        <c:delete val="1"/>
        <c:axPos val="r"/>
        <c:numFmt formatCode="General" sourceLinked="1"/>
        <c:majorTickMark val="out"/>
        <c:minorTickMark val="none"/>
        <c:tickLblPos val="none"/>
        <c:crossAx val="296104456"/>
        <c:crosses val="max"/>
        <c:crossBetween val="midCat"/>
        <c:majorUnit val="10"/>
        <c:minorUnit val="5"/>
      </c:valAx>
      <c:spPr>
        <a:noFill/>
        <a:ln>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734E-2"/>
          <c:y val="3.4013831405661492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Daten_Diagramme!$E$6</c:f>
                  <c:strCache>
                    <c:ptCount val="1"/>
                    <c:pt idx="0">
                      <c:v>3.0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{86D12452-117B-4EF2-BE7F-FCAE8A0FC60E}</c15:txfldGUID>
                      <c15:f>Daten_Diagramme!$E$6</c15:f>
                      <c15:dlblFieldTableCache>
                        <c:ptCount val="1"/>
                        <c:pt idx="0">
                          <c:v>3.0</c:v>
                        </c:pt>
                      </c15:dlblFieldTableCache>
                    </c15:dlblFTEntry>
                  </c15:dlblFieldTable>
                  <c15:showDataLabelsRange val="0"/>
                </c:ext>
                <c:ext xmlns:c16="http://schemas.microsoft.com/office/drawing/2014/chart" uri="{C3380CC4-5D6E-409C-BE32-E72D297353CC}">
                  <c16:uniqueId val="{00000000-B99E-48A0-8650-C1AA0731FFEB}"/>
                </c:ext>
              </c:extLst>
            </c:dLbl>
            <c:dLbl>
              <c:idx val="1"/>
              <c:tx>
                <c:strRef>
                  <c:f>Daten_Diagramme!$E$7</c:f>
                  <c:strCache>
                    <c:ptCount val="1"/>
                    <c:pt idx="0">
                      <c:v>-0.2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{3C34C97E-F638-4577-AECB-FB0A4B9183D2}</c15:txfldGUID>
                      <c15:f>Daten_Diagramme!$E$7</c15:f>
                      <c15:dlblFieldTableCache>
                        <c:ptCount val="1"/>
                        <c:pt idx="0">
                          <c:v>-0.2</c:v>
                        </c:pt>
                      </c15:dlblFieldTableCache>
                    </c15:dlblFTEntry>
                  </c15:dlblFieldTable>
                  <c15:showDataLabelsRange val="0"/>
                </c:ext>
                <c:ext xmlns:c16="http://schemas.microsoft.com/office/drawing/2014/chart" uri="{C3380CC4-5D6E-409C-BE32-E72D297353CC}">
                  <c16:uniqueId val="{00000001-B99E-48A0-8650-C1AA0731FFEB}"/>
                </c:ext>
              </c:extLst>
            </c:dLbl>
            <c:dLbl>
              <c:idx val="2"/>
              <c:tx>
                <c:strRef>
                  <c:f>Daten_Diagramme!$E$8</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{301069D9-7867-41E7-A1E7-923D880C7AF5}</c15:txfldGUID>
                      <c15:f>Daten_Diagramme!$E$8</c15:f>
                      <c15:dlblFieldTableCache>
                        <c:ptCount val="1"/>
                        <c:pt idx="0">
                          <c:v>-0.3</c:v>
                        </c:pt>
                      </c15:dlblFieldTableCache>
                    </c15:dlblFTEntry>
                  </c15:dlblFieldTable>
                  <c15:showDataLabelsRange val="0"/>
                </c:ext>
                <c:ext xmlns:c16="http://schemas.microsoft.com/office/drawing/2014/chart" uri="{C3380CC4-5D6E-409C-BE32-E72D297353CC}">
                  <c16:uniqueId val="{00000002-B99E-48A0-8650-C1AA0731FFEB}"/>
                </c:ext>
              </c:extLst>
            </c:dLbl>
            <c:dLbl>
              <c:idx val="3"/>
              <c:tx>
                <c:strRef>
                  <c:f>Daten_Diagramme!$E$9</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{D0419B5C-EF8E-4B2D-AF9C-D53419329840}</c15:txfldGUID>
                      <c15:f>Daten_Diagramme!$E$9</c15:f>
                      <c15:dlblFieldTableCache>
                        <c:ptCount val="1"/>
                        <c:pt idx="0">
                          <c:v>-0.1</c:v>
                        </c:pt>
                      </c15:dlblFieldTableCache>
                    </c15:dlblFTEntry>
                  </c15:dlblFieldTable>
                  <c15:showDataLabelsRange val="0"/>
                </c:ext>
                <c:ext xmlns:c16="http://schemas.microsoft.com/office/drawing/2014/chart" uri="{C3380CC4-5D6E-409C-BE32-E72D297353CC}">
                  <c16:uniqueId val="{00000003-B99E-48A0-8650-C1AA0731FFEB}"/>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Daten_Diagramme!$C$6:$C$9</c:f>
              <c:numCache>
                <c:formatCode>#,#00</c:formatCode>
                <c:ptCount val="4"/>
                <c:pt idx="0">
                  <c:v>2.977058509692335</c:v>
                </c:pt>
                <c:pt idx="1">
                  <c:v>-0.246253785362675</c:v>
                </c:pt>
                <c:pt idx="2">
                  <c:v>-0.31307689543881989</c:v>
                </c:pt>
                <c:pt idx="3">
                  <c:v>-0.14851101710748529</c:v>
                </c:pt>
              </c:numCache>
            </c:numRef>
          </c:val>
          <c:extLst>
            <c:ext xmlns:c16="http://schemas.microsoft.com/office/drawing/2014/chart" uri="{C3380CC4-5D6E-409C-BE32-E72D297353CC}">
              <c16:uniqueId val="{00000004-B99E-48A0-8650-C1AA0731FFEB}"/>
            </c:ext>
          </c:extLst>
        </c:ser>
        <c:ser>
          <c:idx val="1"/>
          <c:order val="1"/>
          <c:spPr>
            <a:noFill/>
            <a:ln w="25400">
              <a:noFill/>
            </a:ln>
          </c:spPr>
          <c:invertIfNegative val="0"/>
          <c:dLbls>
            <c:dLbl>
              <c:idx val="0"/>
              <c:tx>
                <c:strRef>
                  <c:f>Daten_Diagramme!$G$6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{DD9A2390-3739-478F-84AB-5A360ED03A9D}</c15:txfldGUID>
                      <c15:f>Daten_Diagramme!$G$6</c15:f>
                      <c15:dlblFieldTableCache>
                        <c:ptCount val="1"/>
                      </c15:dlblFieldTableCache>
                    </c15:dlblFTEntry>
                  </c15:dlblFieldTable>
                  <c15:showDataLabelsRange val="0"/>
                </c:ext>
                <c:ext xmlns:c16="http://schemas.microsoft.com/office/drawing/2014/chart" uri="{C3380CC4-5D6E-409C-BE32-E72D297353CC}">
                  <c16:uniqueId val="{00000005-B99E-48A0-8650-C1AA0731FFEB}"/>
                </c:ext>
              </c:extLst>
            </c:dLbl>
            <c:dLbl>
              <c:idx val="1"/>
              <c:tx>
                <c:strRef>
                  <c:f>Daten_Diagramme!$G$7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{67041E5D-3F0A-4F34-AC90-3135AD349B89}</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B99E-48A0-8650-C1AA0731FFEB}"/>
                </c:ext>
              </c:extLst>
            </c:dLbl>
            <c:dLbl>
              <c:idx val="2"/>
              <c:tx>
                <c:strRef>
                  <c:f>Daten_Diagramme!$G$8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{CB6F1E3D-8D30-4603-AD3B-D85706C232A7}</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B99E-48A0-8650-C1AA0731FFEB}"/>
                </c:ext>
              </c:extLst>
            </c:dLbl>
            <c:dLbl>
              <c:idx val="3"/>
              <c:tx>
                <c:strRef>
                  <c:f>Daten_Diagramme!$G$9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{38D2DEE1-C272-4A63-A3BA-471EBD1F4028}</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B99E-48A0-8650-C1AA0731FFEB}"/>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Daten_Diagramme!$I$6:$I$9</c:f>
              <c:numCache>
                <c:formatCode>#,#00</c:formatCode>
                <c:ptCount val="4"/>
                <c:pt idx="0">
                  <c:v>0</c:v>
                </c:pt>
                <c:pt idx="1">
                  <c:v>0</c:v>
                </c:pt>
                <c:pt idx="2">
                  <c:v>0</c:v>
                </c:pt>
                <c:pt idx="3">
                  <c:v>0</c:v>
                </c:pt>
              </c:numCache>
            </c:numRef>
          </c:val>
          <c:extLst>
            <c:ext xmlns:c16="http://schemas.microsoft.com/office/drawing/2014/chart" uri="{C3380CC4-5D6E-409C-BE32-E72D297353CC}">
              <c16:uniqueId val="{00000009-B99E-48A0-8650-C1AA0731FFEB}"/>
            </c:ext>
          </c:extLst>
        </c:ser>
        <c:dLbls>
          <c:showLegendKey val="0"/>
          <c:showVal val="1"/>
          <c:showCatName val="0"/>
          <c:showSerName val="0"/>
          <c:showPercent val="0"/>
          <c:showBubbleSize val="0"/>
        </c:dLbls>
        <c:gapWidth val="100"/>
        <c:overlap val="100"/>
        <c:axId val="296107200"/>
        <c:axId val="29728973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Daten_Diagramme!$M$6:$M$9</c:f>
              <c:numCache>
                <c:formatCode>General</c:formatCode>
                <c:ptCount val="4"/>
                <c:pt idx="0">
                  <c:v>#N/A</c:v>
                </c:pt>
                <c:pt idx="1">
                  <c:v>#N/A</c:v>
                </c:pt>
                <c:pt idx="2">
                  <c:v>#N/A</c:v>
                </c:pt>
                <c:pt idx="3">
                  <c:v>#N/A</c:v>
                </c:pt>
              </c:numCache>
            </c:numRef>
          </c:xVal>
          <c:yVal>
            <c:numRef>
              <c:f>Daten_Diagramme!$L$6:$L$9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B99E-48A0-8650-C1AA0731FFEB}"/>
            </c:ext>
          </c:extLst>
        </c:ser>
        <c:dLbls>
          <c:showLegendKey val="0"/>
          <c:showVal val="1"/>
          <c:showCatName val="0"/>
          <c:showSerName val="0"/>
          <c:showPercent val="0"/>
          <c:showBubbleSize val="0"/>
        </c:dLbls>
        <c:axId val="297290128"/>
        <c:axId val="297290520"/>
      </c:scatterChart>
      <c:catAx>
        <c:axId val="296107200"/>
        <c:scaling>
          <c:orientation val="maxMin"/>
        </c:scaling>
        <c:delete val="0"/>
        <c:axPos val="l"/>
        <c:majorTickMark val="none"/>
        <c:minorTickMark val="none"/>
        <c:tickLblPos val="none"/>
        <c:spPr>
          <a:ln w="1270">
            <a:solidFill>
              <a:srgbClr val="000000"/>
            </a:solidFill>
            <a:prstDash val="solid"/>
          </a:ln>
        </c:spPr>
        <c:crossAx val="297289736"/>
        <c:crosses val="autoZero"/>
        <c:auto val="1"/>
        <c:lblAlgn val="ctr"/>
        <c:lblOffset val="100"/>
        <c:tickMarkSkip val="1"/>
        <c:noMultiLvlLbl val="0"/>
      </c:catAx>
      <c:valAx>
        <c:axId val="297289736"/>
        <c:scaling>
          <c:orientation val="minMax"/>
          <c:max val="50"/>
          <c:min val="-50"/>
        </c:scaling>
        <c:delete val="1"/>
        <c:axPos val="t"/>
        <c:numFmt formatCode="#,#00" sourceLinked="1"/>
        <c:majorTickMark val="out"/>
        <c:minorTickMark val="none"/>
        <c:tickLblPos val="none"/>
        <c:crossAx val="296107200"/>
        <c:crosses val="autoZero"/>
        <c:crossBetween val="between"/>
        <c:majorUnit val="10"/>
        <c:minorUnit val="5"/>
      </c:valAx>
      <c:valAx>
        <c:axId val="297290128"/>
        <c:scaling>
          <c:orientation val="minMax"/>
        </c:scaling>
        <c:delete val="1"/>
        <c:axPos val="b"/>
        <c:numFmt formatCode="General" sourceLinked="1"/>
        <c:majorTickMark val="out"/>
        <c:minorTickMark val="none"/>
        <c:tickLblPos val="none"/>
        <c:crossAx val="297290520"/>
        <c:crosses val="max"/>
        <c:crossBetween val="midCat"/>
      </c:valAx>
      <c:valAx>
        <c:axId val="297290520"/>
        <c:scaling>
          <c:orientation val="maxMin"/>
          <c:max val="40"/>
          <c:min val="0"/>
        </c:scaling>
        <c:delete val="1"/>
        <c:axPos val="r"/>
        <c:numFmt formatCode="General" sourceLinked="1"/>
        <c:majorTickMark val="out"/>
        <c:minorTickMark val="none"/>
        <c:tickLblPos val="none"/>
        <c:crossAx val="29729012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585987261146924E-2"/>
          <c:y val="1.4231505644191103E-2"/>
          <c:w val="0.9140127388535032"/>
          <c:h val="0.98576853674540688"/>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{F61D7B51-8D09-4A53-A651-7917CDFD5130}</c15:txfldGUID>
                      <c15:f>Daten_Diagramme!$D$14</c15:f>
                      <c15:dlblFieldTableCache>
                        <c:ptCount val="1"/>
                        <c:pt idx="0">
                          <c:v>1.1</c:v>
                        </c:pt>
                      </c15:dlblFieldTableCache>
                    </c15:dlblFTEntry>
                  </c15:dlblFieldTable>
                  <c15:showDataLabelsRange val="0"/>
                </c:ext>
                <c:ext xmlns:c16="http://schemas.microsoft.com/office/drawing/2014/chart" uri="{C3380CC4-5D6E-409C-BE32-E72D297353CC}">
                  <c16:uniqueId val="{00000000-40F9-48AD-9EE8-91054502DDEF}"/>
                </c:ext>
              </c:extLst>
            </c:dLbl>
            <c:dLbl>
              <c:idx val="1"/>
              <c:tx>
                <c:strRef>
                  <c:f>Daten_Diagramme!$D$15</c:f>
                  <c:strCache>
                    <c:ptCount val="1"/>
                    <c:pt idx="0">
                      <c:v>15.7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{918B5C7D-BA54-4618-9904-1E42D9424275}</c15:txfldGUID>
                      <c15:f>Daten_Diagramme!$D$15</c15:f>
                      <c15:dlblFieldTableCache>
                        <c:ptCount val="1"/>
                        <c:pt idx="0">
                          <c:v>15.7</c:v>
                        </c:pt>
                      </c15:dlblFieldTableCache>
                    </c15:dlblFTEntry>
                  </c15:dlblFieldTable>
                  <c15:showDataLabelsRange val="0"/>
                </c:ext>
                <c:ext xmlns:c16="http://schemas.microsoft.com/office/drawing/2014/chart" uri="{C3380CC4-5D6E-409C-BE32-E72D297353CC}">
                  <c16:uniqueId val="{00000001-40F9-48AD-9EE8-91054502DDEF}"/>
                </c:ext>
              </c:extLst>
            </c:dLbl>
            <c:dLbl>
              <c:idx val="2"/>
              <c:tx>
                <c:strRef>
                  <c:f>Daten_Diagramme!$D$16</c:f>
                  <c:strCache>
                    <c:ptCount val="1"/>
                    <c:pt idx="0">
                      <c:v>5.2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{23BA9C72-0613-4652-A384-567D20C4E9B5}</c15:txfldGUID>
                      <c15:f>Daten_Diagramme!$D$16</c15:f>
                      <c15:dlblFieldTableCache>
                        <c:ptCount val="1"/>
                        <c:pt idx="0">
                          <c:v>5.2</c:v>
                        </c:pt>
                      </c15:dlblFieldTableCache>
                    </c15:dlblFTEntry>
                  </c15:dlblFieldTable>
                  <c15:showDataLabelsRange val="0"/>
                </c:ext>
                <c:ext xmlns:c16="http://schemas.microsoft.com/office/drawing/2014/chart" uri="{C3380CC4-5D6E-409C-BE32-E72D297353CC}">
                  <c16:uniqueId val="{00000002-40F9-48AD-9EE8-91054502DDEF}"/>
                </c:ext>
              </c:extLst>
            </c:dLbl>
            <c:dLbl>
              <c:idx val="3"/>
              <c:tx>
                <c:strRef>
                  <c:f>Daten_Diagramme!$D$17</c:f>
                  <c:strCache>
                    <c:ptCount val="1"/>
                    <c:pt idx="0">
                      <c:v>-4.0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{05FFFF9A-6761-4525-B1AC-9042035E94CB}</c15:txfldGUID>
                      <c15:f>Daten_Diagramme!$D$17</c15:f>
                      <c15:dlblFieldTableCache>
                        <c:ptCount val="1"/>
                        <c:pt idx="0">
                          <c:v>-4.0</c:v>
                        </c:pt>
                      </c15:dlblFieldTableCache>
                    </c15:dlblFTEntry>
                  </c15:dlblFieldTable>
                  <c15:showDataLabelsRange val="0"/>
                </c:ext>
                <c:ext xmlns:c16="http://schemas.microsoft.com/office/drawing/2014/chart" uri="{C3380CC4-5D6E-409C-BE32-E72D297353CC}">
                  <c16:uniqueId val="{00000003-40F9-48AD-9EE8-91054502DDEF}"/>
                </c:ext>
              </c:extLst>
            </c:dLbl>
            <c:dLbl>
              <c:idx val="4"/>
              <c:tx>
                <c:strRef>
                  <c:f>Daten_Diagramme!$D$18</c:f>
                  <c:strCache>
                    <c:ptCount val="1"/>
                    <c:pt idx="0">
                      <c:v>-6.2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{A6257C39-0127-42BA-B1B9-F7C66E2B2F1E}</c15:txfldGUID>
                      <c15:f>Daten_Diagramme!$D$18</c15:f>
                      <c15:dlblFieldTableCache>
                        <c:ptCount val="1"/>
                        <c:pt idx="0">
                          <c:v>-6.2</c:v>
                        </c:pt>
                      </c15:dlblFieldTableCache>
                    </c15:dlblFTEntry>
                  </c15:dlblFieldTable>
                  <c15:showDataLabelsRange val="0"/>
                </c:ext>
                <c:ext xmlns:c16="http://schemas.microsoft.com/office/drawing/2014/chart" uri="{C3380CC4-5D6E-409C-BE32-E72D297353CC}">
                  <c16:uniqueId val="{00000004-40F9-48AD-9EE8-91054502DDEF}"/>
                </c:ext>
              </c:extLst>
            </c:dLbl>
            <c:dLbl>
              <c:idx val="5"/>
              <c:tx>
                <c:strRef>
                  <c:f>Daten_Diagramme!$D$19</c:f>
                  <c:strCache>
                    <c:ptCount val="1"/>
                    <c:pt idx="0">
                      <c:v>-4.3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{C9A4D398-D2B9-48E4-8289-A1C994A72A42}</c15:txfldGUID>
                      <c15:f>Daten_Diagramme!$D$19</c15:f>
                      <c15:dlblFieldTableCache>
                        <c:ptCount val="1"/>
                        <c:pt idx="0">
                          <c:v>-4.3</c:v>
                        </c:pt>
                      </c15:dlblFieldTableCache>
                    </c15:dlblFTEntry>
                  </c15:dlblFieldTable>
                  <c15:showDataLabelsRange val="0"/>
                </c:ext>
                <c:ext xmlns:c16="http://schemas.microsoft.com/office/drawing/2014/chart" uri="{C3380CC4-5D6E-409C-BE32-E72D297353CC}">
                  <c16:uniqueId val="{00000005-40F9-48AD-9EE8-91054502DDEF}"/>
                </c:ext>
              </c:extLst>
            </c:dLbl>
            <c:dLbl>
              <c:idx val="6"/>
              <c:tx>
                <c:strRef>
                  <c:f>Daten_Diagramme!$D$20</c:f>
                  <c:strCache>
                    <c:ptCount val="1"/>
                    <c:pt idx="0">
                      <c:v>-3.1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{D6F09E4E-2641-4139-8BEF-0C7B1213AB71}</c15:txfldGUID>
                      <c15:f>Daten_Diagramme!$D$20</c15:f>
                      <c15:dlblFieldTableCache>
                        <c:ptCount val="1"/>
                        <c:pt idx="0">
                          <c:v>-3.1</c:v>
                        </c:pt>
                      </c15:dlblFieldTableCache>
                    </c15:dlblFTEntry>
                  </c15:dlblFieldTable>
                  <c15:showDataLabelsRange val="0"/>
                </c:ext>
                <c:ext xmlns:c16="http://schemas.microsoft.com/office/drawing/2014/chart" uri="{C3380CC4-5D6E-409C-BE32-E72D297353CC}">
                  <c16:uniqueId val="{00000006-40F9-48AD-9EE8-91054502DDEF}"/>
                </c:ext>
              </c:extLst>
            </c:dLbl>
            <c:dLbl>
              <c:idx val="7"/>
              <c:tx>
                <c:strRef>
                  <c:f>Daten_Diagramme!$D$21</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{080F7B50-0ECA-4192-9492-4D83B9B41F21}</c15:txfldGUID>
                      <c15:f>Daten_Diagramme!$D$21</c15:f>
                      <c15:dlblFieldTableCache>
                        <c:ptCount val="1"/>
                        <c:pt idx="0">
                          <c:v>-0.1</c:v>
                        </c:pt>
                      </c15:dlblFieldTableCache>
                    </c15:dlblFTEntry>
                  </c15:dlblFieldTable>
                  <c15:showDataLabelsRange val="0"/>
                </c:ext>
                <c:ext xmlns:c16="http://schemas.microsoft.com/office/drawing/2014/chart" uri="{C3380CC4-5D6E-409C-BE32-E72D297353CC}">
                  <c16:uniqueId val="{00000007-40F9-48AD-9EE8-91054502DDEF}"/>
                </c:ext>
              </c:extLst>
            </c:dLbl>
            <c:dLbl>
              <c:idx val="8"/>
              <c:tx>
                <c:strRef>
                  <c:f>Daten_Diagramme!$D$22</c:f>
                  <c:strCache>
                    <c:ptCount val="1"/>
                    <c:pt idx="0">
                      <c:v>-2.1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{87B4A85A-3D61-4FEB-B34C-BA69E99EBA9C}</c15:txfldGUID>
                      <c15:f>Daten_Diagramme!$D$22</c15:f>
                      <c15:dlblFieldTableCache>
                        <c:ptCount val="1"/>
                        <c:pt idx="0">
                          <c:v>-2.1</c:v>
                        </c:pt>
                      </c15:dlblFieldTableCache>
                    </c15:dlblFTEntry>
                  </c15:dlblFieldTable>
                  <c15:showDataLabelsRange val="0"/>
                </c:ext>
                <c:ext xmlns:c16="http://schemas.microsoft.com/office/drawing/2014/chart" uri="{C3380CC4-5D6E-409C-BE32-E72D297353CC}">
                  <c16:uniqueId val="{00000008-40F9-48AD-9EE8-91054502DDEF}"/>
                </c:ext>
              </c:extLst>
            </c:dLbl>
            <c:dLbl>
              <c:idx val="9"/>
              <c:tx>
                <c:strRef>
                  <c:f>Daten_Diagramme!$D$23</c:f>
                  <c:strCache>
                    <c:ptCount val="1"/>
                    <c:pt idx="0">
                      <c:v>6.9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{41ED0207-84BE-4A1C-99FE-D0A158379999}</c15:txfldGUID>
                      <c15:f>Daten_Diagramme!$D$23</c15:f>
                      <c15:dlblFieldTableCache>
                        <c:ptCount val="1"/>
                        <c:pt idx="0">
                          <c:v>6.9</c:v>
                        </c:pt>
                      </c15:dlblFieldTableCache>
                    </c15:dlblFTEntry>
                  </c15:dlblFieldTable>
                  <c15:showDataLabelsRange val="0"/>
                </c:ext>
                <c:ext xmlns:c16="http://schemas.microsoft.com/office/drawing/2014/chart" uri="{C3380CC4-5D6E-409C-BE32-E72D297353CC}">
                  <c16:uniqueId val="{00000009-40F9-48AD-9EE8-91054502DDEF}"/>
                </c:ext>
              </c:extLst>
            </c:dLbl>
            <c:dLbl>
              <c:idx val="10"/>
              <c:tx>
                <c:strRef>
                  <c:f>Daten_Diagramme!$D$24</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{A964AEBD-29C8-4958-B3BB-15A2912D285A}</c15:txfldGUID>
                      <c15:f>Daten_Diagramme!$D$24</c15:f>
                      <c15:dlblFieldTableCache>
                        <c:ptCount val="1"/>
                        <c:pt idx="0">
                          <c:v>1.4</c:v>
                        </c:pt>
                      </c15:dlblFieldTableCache>
                    </c15:dlblFTEntry>
                  </c15:dlblFieldTable>
                  <c15:showDataLabelsRange val="0"/>
                </c:ext>
                <c:ext xmlns:c16="http://schemas.microsoft.com/office/drawing/2014/chart" uri="{C3380CC4-5D6E-409C-BE32-E72D297353CC}">
                  <c16:uniqueId val="{0000000A-40F9-48AD-9EE8-91054502DDEF}"/>
                </c:ext>
              </c:extLst>
            </c:dLbl>
            <c:dLbl>
              <c:idx val="11"/>
              <c:tx>
                <c:strRef>
                  <c:f>Daten_Diagramme!$D$25</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{86BACA03-8B53-4B3C-8E88-FE64155C1784}</c15:txfldGUID>
                      <c15:f>Daten_Diagramme!$D$25</c15:f>
                      <c15:dlblFieldTableCache>
                        <c:ptCount val="1"/>
                        <c:pt idx="0">
                          <c:v>0.3</c:v>
                        </c:pt>
                      </c15:dlblFieldTableCache>
                    </c15:dlblFTEntry>
                  </c15:dlblFieldTable>
                  <c15:showDataLabelsRange val="0"/>
                </c:ext>
                <c:ext xmlns:c16="http://schemas.microsoft.com/office/drawing/2014/chart" uri="{C3380CC4-5D6E-409C-BE32-E72D297353CC}">
                  <c16:uniqueId val="{0000000B-40F9-48AD-9EE8-91054502DDEF}"/>
                </c:ext>
              </c:extLst>
            </c:dLbl>
            <c:dLbl>
              <c:idx val="12"/>
              <c:tx>
                <c:strRef>
                  <c:f>Daten_Diagramme!$D$26</c:f>
                  <c:strCache>
                    <c:ptCount val="1"/>
                    <c:pt idx="0">
                      <c:v>5.0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{563FDD9B-B959-4A12-B7D1-EEC0BEF53739}</c15:txfldGUID>
                      <c15:f>Daten_Diagramme!$D$26</c15:f>
                      <c15:dlblFieldTableCache>
                        <c:ptCount val="1"/>
                        <c:pt idx="0">
                          <c:v>5.0</c:v>
                        </c:pt>
                      </c15:dlblFieldTableCache>
                    </c15:dlblFTEntry>
                  </c15:dlblFieldTable>
                  <c15:showDataLabelsRange val="0"/>
                </c:ext>
                <c:ext xmlns:c16="http://schemas.microsoft.com/office/drawing/2014/chart" uri="{C3380CC4-5D6E-409C-BE32-E72D297353CC}">
                  <c16:uniqueId val="{0000000C-40F9-48AD-9EE8-91054502DDEF}"/>
                </c:ext>
              </c:extLst>
            </c:dLbl>
            <c:dLbl>
              <c:idx val="13"/>
              <c:tx>
                <c:strRef>
                  <c:f>Daten_Diagramme!$D$27</c:f>
                  <c:strCache>
                    <c:ptCount val="1"/>
                    <c:pt idx="0">
                      <c:v>2.2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{BB0BCC49-D950-4AFE-962D-917F3CD1DA77}</c15:txfldGUID>
                      <c15:f>Daten_Diagramme!$D$27</c15:f>
                      <c15:dlblFieldTableCache>
                        <c:ptCount val="1"/>
                        <c:pt idx="0">
                          <c:v>2.2</c:v>
                        </c:pt>
                      </c15:dlblFieldTableCache>
                    </c15:dlblFTEntry>
                  </c15:dlblFieldTable>
                  <c15:showDataLabelsRange val="0"/>
                </c:ext>
                <c:ext xmlns:c16="http://schemas.microsoft.com/office/drawing/2014/chart" uri="{C3380CC4-5D6E-409C-BE32-E72D297353CC}">
                  <c16:uniqueId val="{0000000D-40F9-48AD-9EE8-91054502DDEF}"/>
                </c:ext>
              </c:extLst>
            </c:dLbl>
            <c:dLbl>
              <c:idx val="14"/>
              <c:tx>
                <c:strRef>
                  <c:f>Daten_Diagramme!$D$28</c:f>
                  <c:strCache>
                    <c:ptCount val="1"/>
                    <c:pt idx="0">
                      <c:v>-10.5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{C782EC91-57DA-46B5-B6E2-11FC857ABA3A}</c15:txfldGUID>
                      <c15:f>Daten_Diagramme!$D$28</c15:f>
                      <c15:dlblFieldTableCache>
                        <c:ptCount val="1"/>
                        <c:pt idx="0">
                          <c:v>-10.5</c:v>
                        </c:pt>
                      </c15:dlblFieldTableCache>
                    </c15:dlblFTEntry>
                  </c15:dlblFieldTable>
                  <c15:showDataLabelsRange val="0"/>
                </c:ext>
                <c:ext xmlns:c16="http://schemas.microsoft.com/office/drawing/2014/chart" uri="{C3380CC4-5D6E-409C-BE32-E72D297353CC}">
                  <c16:uniqueId val="{0000000E-40F9-48AD-9EE8-91054502DDEF}"/>
                </c:ext>
              </c:extLst>
            </c:dLbl>
            <c:dLbl>
              <c:idx val="15"/>
              <c:tx>
                <c:strRef>
                  <c:f>Daten_Diagramme!$D$29</c:f>
                  <c:strCache>
                    <c:ptCount val="1"/>
                    <c:pt idx="0">
                      <c:v>-8.2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{4EFFF19E-E1A6-449A-9BC7-A4FA9560D0D7}</c15:txfldGUID>
                      <c15:f>Daten_Diagramme!$D$29</c15:f>
                      <c15:dlblFieldTableCache>
                        <c:ptCount val="1"/>
                        <c:pt idx="0">
                          <c:v>-8.2</c:v>
                        </c:pt>
                      </c15:dlblFieldTableCache>
                    </c15:dlblFTEntry>
                  </c15:dlblFieldTable>
                  <c15:showDataLabelsRange val="0"/>
                </c:ext>
                <c:ext xmlns:c16="http://schemas.microsoft.com/office/drawing/2014/chart" uri="{C3380CC4-5D6E-409C-BE32-E72D297353CC}">
                  <c16:uniqueId val="{0000000F-40F9-48AD-9EE8-91054502DDEF}"/>
                </c:ext>
              </c:extLst>
            </c:dLbl>
            <c:dLbl>
              <c:idx val="16"/>
              <c:tx>
                <c:strRef>
                  <c:f>Daten_Diagramme!$D$30</c:f>
                  <c:strCache>
                    <c:ptCount val="1"/>
                    <c:pt idx="0">
                      <c:v>-13.2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{96662F26-8D35-41D2-AD98-6CCED8CABC27}</c15:txfldGUID>
                      <c15:f>Daten_Diagramme!$D$30</c15:f>
                      <c15:dlblFieldTableCache>
                        <c:ptCount val="1"/>
                        <c:pt idx="0">
                          <c:v>-13.2</c:v>
                        </c:pt>
                      </c15:dlblFieldTableCache>
                    </c15:dlblFTEntry>
                  </c15:dlblFieldTable>
                  <c15:showDataLabelsRange val="0"/>
                </c:ext>
                <c:ext xmlns:c16="http://schemas.microsoft.com/office/drawing/2014/chart" uri="{C3380CC4-5D6E-409C-BE32-E72D297353CC}">
                  <c16:uniqueId val="{00000010-40F9-48AD-9EE8-91054502DDEF}"/>
                </c:ext>
              </c:extLst>
            </c:dLbl>
            <c:dLbl>
              <c:idx val="17"/>
              <c:tx>
                <c:strRef>
                  <c:f>Daten_Diagramme!$D$31</c:f>
                  <c:strCache>
                    <c:ptCount val="1"/>
                    <c:pt idx="0">
                      <c:v>3.4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{793488ED-D539-4FB7-90EF-BE26FBEA3204}</c15:txfldGUID>
                      <c15:f>Daten_Diagramme!$D$31</c15:f>
                      <c15:dlblFieldTableCache>
                        <c:ptCount val="1"/>
                        <c:pt idx="0">
                          <c:v>3.4</c:v>
                        </c:pt>
                      </c15:dlblFieldTableCache>
                    </c15:dlblFTEntry>
                  </c15:dlblFieldTable>
                  <c15:showDataLabelsRange val="0"/>
                </c:ext>
                <c:ext xmlns:c16="http://schemas.microsoft.com/office/drawing/2014/chart" uri="{C3380CC4-5D6E-409C-BE32-E72D297353CC}">
                  <c16:uniqueId val="{00000011-40F9-48AD-9EE8-91054502DDEF}"/>
                </c:ext>
              </c:extLst>
            </c:dLbl>
            <c:dLbl>
              <c:idx val="18"/>
              <c:tx>
                <c:strRef>
                  <c:f>Daten_Diagramme!$D$32</c:f>
                  <c:strCache>
                    <c:ptCount val="1"/>
                    <c:pt idx="0">
                      <c:v>6.7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{47104122-EC76-48C4-8388-43D5D8E4EED0}</c15:txfldGUID>
                      <c15:f>Daten_Diagramme!$D$32</c15:f>
                      <c15:dlblFieldTableCache>
                        <c:ptCount val="1"/>
                        <c:pt idx="0">
                          <c:v>6.7</c:v>
                        </c:pt>
                      </c15:dlblFieldTableCache>
                    </c15:dlblFTEntry>
                  </c15:dlblFieldTable>
                  <c15:showDataLabelsRange val="0"/>
                </c:ext>
                <c:ext xmlns:c16="http://schemas.microsoft.com/office/drawing/2014/chart" uri="{C3380CC4-5D6E-409C-BE32-E72D297353CC}">
                  <c16:uniqueId val="{00000012-40F9-48AD-9EE8-91054502DDEF}"/>
                </c:ext>
              </c:extLst>
            </c:dLbl>
            <c:dLbl>
              <c:idx val="19"/>
              <c:tx>
                <c:strRef>
                  <c:f>Daten_Diagramme!$D$33</c:f>
                  <c:strCache>
                    <c:ptCount val="1"/>
                    <c:pt idx="0">
                      <c:v>1.7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{F01C671F-A95D-4DA4-A5F1-AAE5FD1BE040}</c15:txfldGUID>
                      <c15:f>Daten_Diagramme!$D$33</c15:f>
                      <c15:dlblFieldTableCache>
                        <c:ptCount val="1"/>
                        <c:pt idx="0">
                          <c:v>1.7</c:v>
                        </c:pt>
                      </c15:dlblFieldTableCache>
                    </c15:dlblFTEntry>
                  </c15:dlblFieldTable>
                  <c15:showDataLabelsRange val="0"/>
                </c:ext>
                <c:ext xmlns:c16="http://schemas.microsoft.com/office/drawing/2014/chart" uri="{C3380CC4-5D6E-409C-BE32-E72D297353CC}">
                  <c16:uniqueId val="{00000013-40F9-48AD-9EE8-91054502DDEF}"/>
                </c:ext>
              </c:extLst>
            </c:dLbl>
            <c:dLbl>
              <c:idx val="20"/>
              <c:tx>
                <c:strRef>
                  <c:f>Daten_Diagramme!$D$34</c:f>
                  <c:strCache>
                    <c:ptCount val="1"/>
                    <c:pt idx="0">
                      <c:v>3.2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{3B2CB0E0-F8AE-4247-8FF9-853EB0FBC696}</c15:txfldGUID>
                      <c15:f>Daten_Diagramme!$D$34</c15:f>
                      <c15:dlblFieldTableCache>
                        <c:ptCount val="1"/>
                        <c:pt idx="0">
                          <c:v>3.2</c:v>
                        </c:pt>
                      </c15:dlblFieldTableCache>
                    </c15:dlblFTEntry>
                  </c15:dlblFieldTable>
                  <c15:showDataLabelsRange val="0"/>
                </c:ext>
                <c:ext xmlns:c16="http://schemas.microsoft.com/office/drawing/2014/chart" uri="{C3380CC4-5D6E-409C-BE32-E72D297353CC}">
                  <c16:uniqueId val="{00000014-40F9-48AD-9EE8-91054502DDEF}"/>
                </c:ext>
              </c:extLst>
            </c:dLbl>
            <c:dLbl>
              <c:idx val="21"/>
              <c:tx>
                <c:strRef>
                  <c:f>Daten_Diagramme!$D$35</c:f>
                  <c:strCache>
                    <c:ptCount val="1"/>
                    <c:pt idx="0">
                      <c:v>1.7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{867BBBCC-EB40-4452-B8CD-D7CBACE5BA63}</c15:txfldGUID>
                      <c15:f>Daten_Diagramme!$D$35</c15:f>
                      <c15:dlblFieldTableCache>
                        <c:ptCount val="1"/>
                        <c:pt idx="0">
                          <c:v>1.7</c:v>
                        </c:pt>
                      </c15:dlblFieldTableCache>
                    </c15:dlblFTEntry>
                  </c15:dlblFieldTable>
                  <c15:showDataLabelsRange val="0"/>
                </c:ext>
                <c:ext xmlns:c16="http://schemas.microsoft.com/office/drawing/2014/chart" uri="{C3380CC4-5D6E-409C-BE32-E72D297353CC}">
                  <c16:uniqueId val="{00000015-40F9-48AD-9EE8-91054502DDEF}"/>
                </c:ext>
              </c:extLst>
            </c:dLbl>
            <c:dLbl>
              <c:idx val="22"/>
              <c:tx>
                <c:strRef>
                  <c:f>Daten_Diagramme!$D$36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{3BF5EDB4-7188-4428-8D28-6EAB84720483}</c15:txfldGUID>
                      <c15:f>Daten_Diagramme!$D$36</c15:f>
                      <c15:dlblFieldTableCache>
                        <c:ptCount val="1"/>
                        <c:pt idx="0">
                          <c:v>0.0</c:v>
                        </c:pt>
                      </c15:dlblFieldTableCache>
                    </c15:dlblFTEntry>
                  </c15:dlblFieldTable>
                  <c15:showDataLabelsRange val="0"/>
                </c:ext>
                <c:ext xmlns:c16="http://schemas.microsoft.com/office/drawing/2014/chart" uri="{C3380CC4-5D6E-409C-BE32-E72D297353CC}">
                  <c16:uniqueId val="{00000016-40F9-48AD-9EE8-91054502DDEF}"/>
                </c:ext>
              </c:extLst>
            </c:dLbl>
            <c:dLbl>
              <c:idx val="23"/>
              <c:tx>
                <c:strRef>
                  <c:f>Daten_Diagramme!$D$37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{C22C849B-0C13-4F59-8F20-AD72209B8E9A}</c15:txfldGUID>
                      <c15:f>Daten_Diagramme!$D$37</c15:f>
                      <c15:dlblFieldTableCache>
                        <c:ptCount val="1"/>
                        <c:pt idx="0">
                          <c:v>0.0</c:v>
                        </c:pt>
                      </c15:dlblFieldTableCache>
                    </c15:dlblFTEntry>
                  </c15:dlblFieldTable>
                  <c15:showDataLabelsRange val="0"/>
                </c:ext>
                <c:ext xmlns:c16="http://schemas.microsoft.com/office/drawing/2014/chart" uri="{C3380CC4-5D6E-409C-BE32-E72D297353CC}">
                  <c16:uniqueId val="{00000017-40F9-48AD-9EE8-91054502DDEF}"/>
                </c:ext>
              </c:extLst>
            </c:dLbl>
            <c:dLbl>
              <c:idx val="24"/>
              <c:layout>
                <c:manualLayout>
                  <c:x val="4.7769028871392123E-3"/>
                  <c:y val="-4.6876052205785108E-5"/>
                </c:manualLayout>
              </c:layout>
              <c:tx>
                <c:strRef>
                  <c:f>Daten_Diagramme!$D$38</c:f>
                  <c:strCache>
                    <c:ptCount val="1"/>
                    <c:pt idx="0">
                      <c:v>15.7</c:v>
                    </c:pt>
                  </c:strCache>
                </c:strRef>
              </c:tx>
              <c:dLblPos val="outEnd"/>
              <c:showLegendKey val="0"/>
              <c:showVal val="0"/>
              <c:showCatName val="0"/>
              <c:showSerName val="0"/>
              <c:showPercent val="0"/>
              <c:showBubbleSize val="0"/>
              <c:extLst>
                <c:ext xmlns:c15="http://schemas.microsoft.com/office/drawing/2012/chart" uri="{CE6537A1-D6FC-4f65-9D91-7224C49458BB}">
                  <c15:dlblFieldTable>
                    <c15:dlblFTEntry>
                      <c15:txfldGUID>{FDCB3DC8-3AC7-42A0-A7EC-11F5FE055D56}</c15:txfldGUID>
                      <c15:f>Daten_Diagramme!$D$38</c15:f>
                      <c15:dlblFieldTableCache>
                        <c:ptCount val="1"/>
                        <c:pt idx="0">
                          <c:v>15.7</c:v>
                        </c:pt>
                      </c15:dlblFieldTableCache>
                    </c15:dlblFTEntry>
                  </c15:dlblFieldTable>
                  <c15:showDataLabelsRange val="0"/>
                </c:ext>
                <c:ext xmlns:c16="http://schemas.microsoft.com/office/drawing/2014/chart" uri="{C3380CC4-5D6E-409C-BE32-E72D297353CC}">
                  <c16:uniqueId val="{00000018-40F9-48AD-9EE8-91054502DDEF}"/>
                </c:ext>
              </c:extLst>
            </c:dLbl>
            <c:dLbl>
              <c:idx val="25"/>
              <c:tx>
                <c:strRef>
                  <c:f>Daten_Diagramme!$D$39</c:f>
                  <c:strCache>
                    <c:ptCount val="1"/>
                    <c:pt idx="0">
                      <c:v>-2.0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{5FAF2F83-FA75-4E34-807A-0A2FECC4FF7A}</c15:txfldGUID>
                      <c15:f>Daten_Diagramme!$D$39</c15:f>
                      <c15:dlblFieldTableCache>
                        <c:ptCount val="1"/>
                        <c:pt idx="0">
                          <c:v>-2.0</c:v>
                        </c:pt>
                      </c15:dlblFieldTableCache>
                    </c15:dlblFTEntry>
                  </c15:dlblFieldTable>
                  <c15:showDataLabelsRange val="0"/>
                </c:ext>
                <c:ext xmlns:c16="http://schemas.microsoft.com/office/drawing/2014/chart" uri="{C3380CC4-5D6E-409C-BE32-E72D297353CC}">
                  <c16:uniqueId val="{00000019-40F9-48AD-9EE8-91054502DDEF}"/>
                </c:ext>
              </c:extLst>
            </c:dLbl>
            <c:dLbl>
              <c:idx val="26"/>
              <c:tx>
                <c:strRef>
                  <c:f>Daten_Diagramme!$D$40</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{4CCADA4A-FF90-458E-A02A-AD24687FFDE9}</c15:txfldGUID>
                      <c15:f>Daten_Diagramme!$D$40</c15:f>
                      <c15:dlblFieldTableCache>
                        <c:ptCount val="1"/>
                        <c:pt idx="0">
                          <c:v>1.5</c:v>
                        </c:pt>
                      </c15:dlblFieldTableCache>
                    </c15:dlblFTEntry>
                  </c15:dlblFieldTable>
                  <c15:showDataLabelsRange val="0"/>
                </c:ext>
                <c:ext xmlns:c16="http://schemas.microsoft.com/office/drawing/2014/chart" uri="{C3380CC4-5D6E-409C-BE32-E72D297353CC}">
                  <c16:uniqueId val="{0000001A-40F9-48AD-9EE8-91054502DDEF}"/>
                </c:ext>
              </c:extLst>
            </c:dLbl>
            <c:dLbl>
              <c:idx val="27"/>
              <c:tx>
                <c:strRef>
                  <c:f>Daten_Diagramme!$D$42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{68B85AFE-E80F-4096-801C-1EA348478F90}</c15:txfldGUID>
                      <c15:f>Daten_Diagramme!$D$42</c15:f>
                      <c15:dlblFieldTableCache>
                        <c:ptCount val="1"/>
                        <c:pt idx="0">
                          <c:v>#REF!</c:v>
                        </c:pt>
                      </c15:dlblFieldTableCache>
                    </c15:dlblFTEntry>
                  </c15:dlblFieldTable>
                  <c15:showDataLabelsRange val="0"/>
                </c:ext>
                <c:ext xmlns:c16="http://schemas.microsoft.com/office/drawing/2014/chart" uri="{C3380CC4-5D6E-409C-BE32-E72D297353CC}">
                  <c16:uniqueId val="{0000001B-40F9-48AD-9EE8-91054502DDEF}"/>
                </c:ext>
              </c:extLst>
            </c:dLbl>
            <c:dLbl>
              <c:idx val="28"/>
              <c:tx>
                <c:strRef>
                  <c:f>Daten_Diagramme!$D$43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{BE0A692A-DB2D-4664-9E6E-BE4363448B5F}</c15:txfldGUID>
                      <c15:f>Daten_Diagramme!$D$43</c15:f>
                      <c15:dlblFieldTableCache>
                        <c:ptCount val="1"/>
                        <c:pt idx="0">
                          <c:v>#REF!</c:v>
                        </c:pt>
                      </c15:dlblFieldTableCache>
                    </c15:dlblFTEntry>
                  </c15:dlblFieldTable>
                  <c15:showDataLabelsRange val="0"/>
                </c:ext>
                <c:ext xmlns:c16="http://schemas.microsoft.com/office/drawing/2014/chart" uri="{C3380CC4-5D6E-409C-BE32-E72D297353CC}">
                  <c16:uniqueId val="{0000001C-40F9-48AD-9EE8-91054502DDEF}"/>
                </c:ext>
              </c:extLst>
            </c:dLbl>
            <c:dLbl>
              <c:idx val="29"/>
              <c:tx>
                <c:strRef>
                  <c:f>Daten_Diagramme!$D$44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{E2ADAE36-7C58-4925-9B5F-ADEA7F16E85E}</c15:txfldGUID>
                      <c15:f>Daten_Diagramme!$D$44</c15:f>
                      <c15:dlblFieldTableCache>
                        <c:ptCount val="1"/>
                        <c:pt idx="0">
                          <c:v>#REF!</c:v>
                        </c:pt>
                      </c15:dlblFieldTableCache>
                    </c15:dlblFTEntry>
                  </c15:dlblFieldTable>
                  <c15:showDataLabelsRange val="0"/>
                </c:ext>
                <c:ext xmlns:c16="http://schemas.microsoft.com/office/drawing/2014/chart" uri="{C3380CC4-5D6E-409C-BE32-E72D297353CC}">
                  <c16:uniqueId val="{0000001D-40F9-48AD-9EE8-91054502DDEF}"/>
                </c:ext>
              </c:extLst>
            </c:dLbl>
            <c:dLbl>
              <c:idx val="30"/>
              <c:tx>
                <c:strRef>
                  <c:f>Daten_Diagramme!$D$45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{EA0CD844-C837-4FFD-B41E-9C5506B1ED66}</c15:txfldGUID>
                      <c15:f>Daten_Diagramme!$D$45</c15:f>
                      <c15:dlblFieldTableCache>
                        <c:ptCount val="1"/>
                        <c:pt idx="0">
                          <c:v>#REF!</c:v>
                        </c:pt>
                      </c15:dlblFieldTableCache>
                    </c15:dlblFTEntry>
                  </c15:dlblFieldTable>
                  <c15:showDataLabelsRange val="0"/>
                </c:ext>
                <c:ext xmlns:c16="http://schemas.microsoft.com/office/drawing/2014/chart" uri="{C3380CC4-5D6E-409C-BE32-E72D297353CC}">
                  <c16:uniqueId val="{0000001E-40F9-48AD-9EE8-91054502DDEF}"/>
                </c:ext>
              </c:extLst>
            </c:dLbl>
            <c:dLbl>
              <c:idx val="31"/>
              <c:tx>
                <c:strRef>
                  <c:f>Daten_Diagramme!$D$46</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{5AFB879E-E3F5-4604-9A66-30D9F8658113}</c15:txfldGUID>
                      <c15:f>Daten_Diagramme!$D$46</c15:f>
                      <c15:dlblFieldTableCache>
                        <c:ptCount val="1"/>
                        <c:pt idx="0">
                          <c:v>1.5</c:v>
                        </c:pt>
                      </c15:dlblFieldTableCache>
                    </c15:dlblFTEntry>
                  </c15:dlblFieldTable>
                  <c15:showDataLabelsRange val="0"/>
                </c:ext>
                <c:ext xmlns:c16="http://schemas.microsoft.com/office/drawing/2014/chart" uri="{C3380CC4-5D6E-409C-BE32-E72D297353CC}">
                  <c16:uniqueId val="{0000001F-40F9-48AD-9EE8-91054502DDEF}"/>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Daten_Diagramme!$B$14:$B$40</c:f>
              <c:numCache>
                <c:formatCode>#,#00</c:formatCode>
                <c:ptCount val="27"/>
                <c:pt idx="0">
                  <c:v>1.0998676733867829</c:v>
                </c:pt>
                <c:pt idx="1">
                  <c:v>15.686274509803921</c:v>
                </c:pt>
                <c:pt idx="2">
                  <c:v>5.186020293122886</c:v>
                </c:pt>
                <c:pt idx="3">
                  <c:v>-3.9684167350287121</c:v>
                </c:pt>
                <c:pt idx="4">
                  <c:v>-6.159209761766415</c:v>
                </c:pt>
                <c:pt idx="5">
                  <c:v>-4.2574589339591018</c:v>
                </c:pt>
                <c:pt idx="6">
                  <c:v>-3.0507131537242471</c:v>
                </c:pt>
                <c:pt idx="7">
                  <c:v>-0.14425851125216388</c:v>
                </c:pt>
                <c:pt idx="8">
                  <c:v>-2.1445457615670382</c:v>
                </c:pt>
                <c:pt idx="9">
                  <c:v>6.9387194284143998</c:v>
                </c:pt>
                <c:pt idx="10">
                  <c:v>1.3527054108216432</c:v>
                </c:pt>
                <c:pt idx="11">
                  <c:v>0.30352748154224773</c:v>
                </c:pt>
                <c:pt idx="12">
                  <c:v>4.9838651846539976</c:v>
                </c:pt>
                <c:pt idx="13">
                  <c:v>2.2064977554591798</c:v>
                </c:pt>
                <c:pt idx="14">
                  <c:v>-10.512754444730739</c:v>
                </c:pt>
                <c:pt idx="15">
                  <c:v>-8.1824764663287475</c:v>
                </c:pt>
                <c:pt idx="16">
                  <c:v>-13.180436584691904</c:v>
                </c:pt>
                <c:pt idx="17">
                  <c:v>3.3706770579639551</c:v>
                </c:pt>
                <c:pt idx="18">
                  <c:v>6.7091580006709162</c:v>
                </c:pt>
                <c:pt idx="19">
                  <c:v>1.6714882674381228</c:v>
                </c:pt>
                <c:pt idx="20">
                  <c:v>3.2164129715420251</c:v>
                </c:pt>
                <c:pt idx="21">
                  <c:v>1.6610937331463704</c:v>
                </c:pt>
                <c:pt idx="22">
                  <c:v>0</c:v>
                </c:pt>
                <c:pt idx="24">
                  <c:v>15.686274509803921</c:v>
                </c:pt>
                <c:pt idx="25">
                  <c:v>-2.001067235859125</c:v>
                </c:pt>
                <c:pt idx="26">
                  <c:v>1.4967894439740332</c:v>
                </c:pt>
              </c:numCache>
            </c:numRef>
          </c:val>
          <c:extLst>
            <c:ext xmlns:c16="http://schemas.microsoft.com/office/drawing/2014/chart" uri="{C3380CC4-5D6E-409C-BE32-E72D297353CC}">
              <c16:uniqueId val="{00000020-40F9-48AD-9EE8-91054502DDEF}"/>
            </c:ext>
          </c:extLst>
        </c:ser>
        <c:ser>
          <c:idx val="1"/>
          <c:order val="1"/>
          <c:spPr>
            <a:noFill/>
            <a:ln w="25400">
              <a:noFill/>
            </a:ln>
          </c:spPr>
          <c:invertIfNegative val="0"/>
          <c:dLbls>
            <c:dLbl>
              <c:idx val="0"/>
              <c:tx>
                <c:strRef>
                  <c:f>Daten_Diagramme!$F$14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{C14AD995-2861-4B2E-B564-BFD5A17D960B}</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40F9-48AD-9EE8-91054502DDEF}"/>
                </c:ext>
              </c:extLst>
            </c:dLbl>
            <c:dLbl>
              <c:idx val="1"/>
              <c:tx>
                <c:strRef>
                  <c:f>Daten_Diagramme!$F$15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{E579C8A5-842E-4521-92F1-31EF5000B8CC}</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40F9-48AD-9EE8-91054502DDEF}"/>
                </c:ext>
              </c:extLst>
            </c:dLbl>
            <c:dLbl>
              <c:idx val="2"/>
              <c:tx>
                <c:strRef>
                  <c:f>Daten_Diagramme!$F$16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{E844EDA1-2133-4E42-8A09-DE498D31ABD1}</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40F9-48AD-9EE8-91054502DDEF}"/>
                </c:ext>
              </c:extLst>
            </c:dLbl>
            <c:dLbl>
              <c:idx val="3"/>
              <c:tx>
                <c:strRef>
                  <c:f>Daten_Diagramme!$F$17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{6FD6E62B-CDDE-4C01-84BA-AE7D28ECA7A9}</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40F9-48AD-9EE8-91054502DDEF}"/>
                </c:ext>
              </c:extLst>
            </c:dLbl>
            <c:dLbl>
              <c:idx val="4"/>
              <c:tx>
                <c:strRef>
                  <c:f>Daten_Diagramme!$F$18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{B5B51715-FC8A-4133-8EFB-0CB004FAAB19}</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40F9-48AD-9EE8-91054502DDEF}"/>
                </c:ext>
              </c:extLst>
            </c:dLbl>
            <c:dLbl>
              <c:idx val="5"/>
              <c:tx>
                <c:strRef>
                  <c:f>Daten_Diagramme!$F$19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{E62270D3-9BD7-46F5-97CE-D05C5DEF5762}</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40F9-48AD-9EE8-91054502DDEF}"/>
                </c:ext>
              </c:extLst>
            </c:dLbl>
            <c:dLbl>
              <c:idx val="6"/>
              <c:tx>
                <c:strRef>
                  <c:f>Daten_Diagramme!$F$20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{E0BE407D-CE00-4566-8457-F8C6A2A9DA71}</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40F9-48AD-9EE8-91054502DDEF}"/>
                </c:ext>
              </c:extLst>
            </c:dLbl>
            <c:dLbl>
              <c:idx val="7"/>
              <c:tx>
                <c:strRef>
                  <c:f>Daten_Diagramme!$F$21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{67DEC91B-B035-4DF6-8E08-C7E635D53EA4}</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40F9-48AD-9EE8-91054502DDEF}"/>
                </c:ext>
              </c:extLst>
            </c:dLbl>
            <c:dLbl>
              <c:idx val="8"/>
              <c:tx>
                <c:strRef>
                  <c:f>Daten_Diagramme!$F$22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{54C99B99-3F82-4EBB-A8B1-C6A8D5EFD314}</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40F9-48AD-9EE8-91054502DDEF}"/>
                </c:ext>
              </c:extLst>
            </c:dLbl>
            <c:dLbl>
              <c:idx val="9"/>
              <c:tx>
                <c:strRef>
                  <c:f>Daten_Diagramme!$F$23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{5F67C321-DF2F-42DB-B229-3569278F0EF8}</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40F9-48AD-9EE8-91054502DDEF}"/>
                </c:ext>
              </c:extLst>
            </c:dLbl>
            <c:dLbl>
              <c:idx val="10"/>
              <c:tx>
                <c:strRef>
                  <c:f>Daten_Diagramme!$F$24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{590CA6AE-B819-4DBF-A19C-ACA47A9C1AF7}</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40F9-48AD-9EE8-91054502DDEF}"/>
                </c:ext>
              </c:extLst>
            </c:dLbl>
            <c:dLbl>
              <c:idx val="11"/>
              <c:tx>
                <c:strRef>
                  <c:f>Daten_Diagramme!$F$25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{DB845965-A4ED-49F2-ADD6-453814DA3204}</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40F9-48AD-9EE8-91054502DDEF}"/>
                </c:ext>
              </c:extLst>
            </c:dLbl>
            <c:dLbl>
              <c:idx val="12"/>
              <c:tx>
                <c:strRef>
                  <c:f>Daten_Diagramme!$F$26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{DD17E31A-EC55-4C82-87FE-9BBB9AE46FEF}</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40F9-48AD-9EE8-91054502DDEF}"/>
                </c:ext>
              </c:extLst>
            </c:dLbl>
            <c:dLbl>
              <c:idx val="13"/>
              <c:tx>
                <c:strRef>
                  <c:f>Daten_Diagramme!$F$27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{CA42C67D-6D2A-4AB8-AA13-49CB32E83F2F}</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40F9-48AD-9EE8-91054502DDEF}"/>
                </c:ext>
              </c:extLst>
            </c:dLbl>
            <c:dLbl>
              <c:idx val="14"/>
              <c:tx>
                <c:strRef>
                  <c:f>Daten_Diagramme!$F$28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{CD32CFEA-2571-488B-ABBA-813D9EA4FDC7}</c15:txfldGUID>
                      <c15:f>Daten_Diagramme!$F$28</c15:f>
                      <c15:dlblFieldTableCache>
                        <c:ptCount val="1"/>
                      </c15:dlblFieldTableCache>
                    </c15:dlblFTEntry>
                  </c15:dlblFieldTable>
                  <c15:showDataLabelsRange val="0"/>
                </c:ext>
                <c:ext xmlns:c16="http://schemas.microsoft.com/office/drawing/2014/chart" uri="{C3380CC4-5D6E-409C-BE32-E72D297353CC}">
                  <c16:uniqueId val="{0000002F-40F9-48AD-9EE8-91054502DDEF}"/>
                </c:ext>
              </c:extLst>
            </c:dLbl>
            <c:dLbl>
              <c:idx val="15"/>
              <c:tx>
                <c:strRef>
                  <c:f>Daten_Diagramme!$F$29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{5475FED8-CA04-4C25-BC7A-CB0656904255}</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30-40F9-48AD-9EE8-91054502DDEF}"/>
                </c:ext>
              </c:extLst>
            </c:dLbl>
            <c:dLbl>
              <c:idx val="16"/>
              <c:tx>
                <c:strRef>
                  <c:f>Daten_Diagramme!$F$30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{8FC96325-CCFA-4604-AF4D-2976866916A8}</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1-40F9-48AD-9EE8-91054502DDEF}"/>
                </c:ext>
              </c:extLst>
            </c:dLbl>
            <c:dLbl>
              <c:idx val="17"/>
              <c:tx>
                <c:strRef>
                  <c:f>Daten_Diagramme!$F$31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{8A960D9C-3954-4826-94FC-4245F0498C3E}</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2-40F9-48AD-9EE8-91054502DDEF}"/>
                </c:ext>
              </c:extLst>
            </c:dLbl>
            <c:dLbl>
              <c:idx val="18"/>
              <c:tx>
                <c:strRef>
                  <c:f>Daten_Diagramme!$F$32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{3AD3657E-FBF6-4722-A01F-D4FAEA58F5CF}</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3-40F9-48AD-9EE8-91054502DDEF}"/>
                </c:ext>
              </c:extLst>
            </c:dLbl>
            <c:dLbl>
              <c:idx val="19"/>
              <c:tx>
                <c:strRef>
                  <c:f>Daten_Diagramme!$F$33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{002BB7FB-984E-49C1-8BEC-0EDB670B75F7}</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4-40F9-48AD-9EE8-91054502DDEF}"/>
                </c:ext>
              </c:extLst>
            </c:dLbl>
            <c:dLbl>
              <c:idx val="20"/>
              <c:tx>
                <c:strRef>
                  <c:f>Daten_Diagramme!$F$34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{6E7DB57F-ADD0-4AE4-ACF5-4217930D5F14}</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5-40F9-48AD-9EE8-91054502DDEF}"/>
                </c:ext>
              </c:extLst>
            </c:dLbl>
            <c:dLbl>
              <c:idx val="21"/>
              <c:tx>
                <c:strRef>
                  <c:f>Daten_Diagramme!$F$35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{00F91304-88C4-4DB6-81F3-C67438161BD4}</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6-40F9-48AD-9EE8-91054502DDEF}"/>
                </c:ext>
              </c:extLst>
            </c:dLbl>
            <c:dLbl>
              <c:idx val="22"/>
              <c:tx>
                <c:strRef>
                  <c:f>Daten_Diagramme!$F$36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{CFD7C855-59A6-4737-963F-D365B8AB5392}</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7-40F9-48AD-9EE8-91054502DDEF}"/>
                </c:ext>
              </c:extLst>
            </c:dLbl>
            <c:dLbl>
              <c:idx val="23"/>
              <c:tx>
                <c:strRef>
                  <c:f>Daten_Diagramme!$F$38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{C113BBCA-E32B-40F1-BEC8-15DCDF417A52}</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40F9-48AD-9EE8-91054502DDEF}"/>
                </c:ext>
              </c:extLst>
            </c:dLbl>
            <c:dLbl>
              <c:idx val="24"/>
              <c:tx>
                <c:strRef>
                  <c:f>Daten_Diagramme!$F$39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{EB721A4A-DA7C-4459-8E7A-BC9809EBD83C}</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40F9-48AD-9EE8-91054502DDEF}"/>
                </c:ext>
              </c:extLst>
            </c:dLbl>
            <c:dLbl>
              <c:idx val="25"/>
              <c:tx>
                <c:strRef>
                  <c:f>Daten_Diagramme!$F$40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{9A7DDD2B-F686-435B-8B35-E27B6209511C}</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40F9-48AD-9EE8-91054502DDEF}"/>
                </c:ext>
              </c:extLst>
            </c:dLbl>
            <c:dLbl>
              <c:idx val="26"/>
              <c:tx>
                <c:strRef>
                  <c:f>Daten_Diagramme!$F$41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{59A35AEA-B83C-4F9E-BF1F-D5DEEB0B27FD}</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40F9-48AD-9EE8-91054502DDEF}"/>
                </c:ext>
              </c:extLst>
            </c:dLbl>
            <c:dLbl>
              <c:idx val="27"/>
              <c:tx>
                <c:strRef>
                  <c:f>Daten_Diagramme!$F$42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{136E2311-B2A0-43EF-A996-7AA8C76577E5}</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40F9-48AD-9EE8-91054502DDEF}"/>
                </c:ext>
              </c:extLst>
            </c:dLbl>
            <c:dLbl>
              <c:idx val="28"/>
              <c:tx>
                <c:strRef>
                  <c:f>Daten_Diagramme!$F$43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{E60F3F91-7434-45C4-9F01-8F0A25177345}</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40F9-48AD-9EE8-91054502DDEF}"/>
                </c:ext>
              </c:extLst>
            </c:dLbl>
            <c:dLbl>
              <c:idx val="29"/>
              <c:tx>
                <c:strRef>
                  <c:f>Daten_Diagramme!$F$44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{3DFCE261-D8CE-4B81-8F1F-0B88A8BF350E}</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40F9-48AD-9EE8-91054502DDEF}"/>
                </c:ext>
              </c:extLst>
            </c:dLbl>
            <c:dLbl>
              <c:idx val="30"/>
              <c:tx>
                <c:strRef>
                  <c:f>Daten_Diagramme!$F$45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{D4A876B4-C092-41E0-9D22-65B0FEBE9067}</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40F9-48AD-9EE8-91054502DDEF}"/>
                </c:ext>
              </c:extLst>
            </c:dLbl>
            <c:dLbl>
              <c:idx val="31"/>
              <c:tx>
                <c:strRef>
                  <c:f>Daten_Diagramme!$F$46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{FC1140B8-2186-4520-812A-362BEE89F464}</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40F9-48AD-9EE8-91054502DDEF}"/>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40F9-48AD-9EE8-91054502DDEF}"/>
            </c:ext>
          </c:extLst>
        </c:ser>
        <c:dLbls>
          <c:showLegendKey val="0"/>
          <c:showVal val="1"/>
          <c:showCatName val="0"/>
          <c:showSerName val="0"/>
          <c:showPercent val="0"/>
          <c:showBubbleSize val="0"/>
        </c:dLbls>
        <c:gapWidth val="100"/>
        <c:overlap val="100"/>
        <c:axId val="297291304"/>
        <c:axId val="29729169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Daten_Diagramme!$K$14:$K$40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xVal>
          <c:yVal>
            <c:numRef>
              <c:f>Daten_Diagramme!$J$14:$J$40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40F9-48AD-9EE8-91054502DDEF}"/>
            </c:ext>
          </c:extLst>
        </c:ser>
        <c:dLbls>
          <c:showLegendKey val="0"/>
          <c:showVal val="1"/>
          <c:showCatName val="0"/>
          <c:showSerName val="0"/>
          <c:showPercent val="0"/>
          <c:showBubbleSize val="0"/>
        </c:dLbls>
        <c:axId val="297292088"/>
        <c:axId val="297292480"/>
      </c:scatterChart>
      <c:catAx>
        <c:axId val="297291304"/>
        <c:scaling>
          <c:orientation val="maxMin"/>
        </c:scaling>
        <c:delete val="0"/>
        <c:axPos val="l"/>
        <c:majorTickMark val="none"/>
        <c:minorTickMark val="none"/>
        <c:tickLblPos val="none"/>
        <c:spPr>
          <a:ln w="1270">
            <a:solidFill>
              <a:srgbClr val="000000"/>
            </a:solidFill>
            <a:prstDash val="solid"/>
          </a:ln>
        </c:spPr>
        <c:crossAx val="297291696"/>
        <c:crosses val="autoZero"/>
        <c:auto val="1"/>
        <c:lblAlgn val="ctr"/>
        <c:lblOffset val="100"/>
        <c:tickMarkSkip val="1"/>
        <c:noMultiLvlLbl val="0"/>
      </c:catAx>
      <c:valAx>
        <c:axId val="297291696"/>
        <c:scaling>
          <c:orientation val="minMax"/>
          <c:max val="50"/>
          <c:min val="-50"/>
        </c:scaling>
        <c:delete val="1"/>
        <c:axPos val="t"/>
        <c:numFmt formatCode="#,#00" sourceLinked="1"/>
        <c:majorTickMark val="out"/>
        <c:minorTickMark val="none"/>
        <c:tickLblPos val="none"/>
        <c:crossAx val="297291304"/>
        <c:crosses val="autoZero"/>
        <c:crossBetween val="between"/>
        <c:majorUnit val="10"/>
        <c:minorUnit val="5"/>
      </c:valAx>
      <c:valAx>
        <c:axId val="297292088"/>
        <c:scaling>
          <c:orientation val="minMax"/>
        </c:scaling>
        <c:delete val="1"/>
        <c:axPos val="b"/>
        <c:numFmt formatCode="General" sourceLinked="1"/>
        <c:majorTickMark val="out"/>
        <c:minorTickMark val="none"/>
        <c:tickLblPos val="none"/>
        <c:crossAx val="297292480"/>
        <c:crosses val="max"/>
        <c:crossBetween val="midCat"/>
      </c:valAx>
      <c:valAx>
        <c:axId val="297292480"/>
        <c:scaling>
          <c:orientation val="maxMin"/>
          <c:max val="320"/>
          <c:min val="0"/>
        </c:scaling>
        <c:delete val="1"/>
        <c:axPos val="r"/>
        <c:numFmt formatCode="General" sourceLinked="1"/>
        <c:majorTickMark val="out"/>
        <c:minorTickMark val="none"/>
        <c:tickLblPos val="none"/>
        <c:crossAx val="29729208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504E-2"/>
          <c:y val="1.4231505644191103E-2"/>
          <c:w val="0.90734965828060365"/>
          <c:h val="0.98576848542396367"/>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3.0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{F3CCD993-B9DC-41BB-9E9A-97570D9B8D2B}</c15:txfldGUID>
                      <c15:f>Daten_Diagramme!$E$14</c15:f>
                      <c15:dlblFieldTableCache>
                        <c:ptCount val="1"/>
                        <c:pt idx="0">
                          <c:v>3.0</c:v>
                        </c:pt>
                      </c15:dlblFieldTableCache>
                    </c15:dlblFTEntry>
                  </c15:dlblFieldTable>
                  <c15:showDataLabelsRange val="0"/>
                </c:ext>
                <c:ext xmlns:c16="http://schemas.microsoft.com/office/drawing/2014/chart" uri="{C3380CC4-5D6E-409C-BE32-E72D297353CC}">
                  <c16:uniqueId val="{00000000-1C54-437D-8203-1172C76C3099}"/>
                </c:ext>
              </c:extLst>
            </c:dLbl>
            <c:dLbl>
              <c:idx val="1"/>
              <c:tx>
                <c:strRef>
                  <c:f>Daten_Diagramme!$E$15</c:f>
                  <c:strCache>
                    <c:ptCount val="1"/>
                    <c:pt idx="0">
                      <c:v>21.4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{0BB7F0E0-B01D-4A10-922B-F58D86B9AB73}</c15:txfldGUID>
                      <c15:f>Daten_Diagramme!$E$15</c15:f>
                      <c15:dlblFieldTableCache>
                        <c:ptCount val="1"/>
                        <c:pt idx="0">
                          <c:v>21.4</c:v>
                        </c:pt>
                      </c15:dlblFieldTableCache>
                    </c15:dlblFTEntry>
                  </c15:dlblFieldTable>
                  <c15:showDataLabelsRange val="0"/>
                </c:ext>
                <c:ext xmlns:c16="http://schemas.microsoft.com/office/drawing/2014/chart" uri="{C3380CC4-5D6E-409C-BE32-E72D297353CC}">
                  <c16:uniqueId val="{00000001-1C54-437D-8203-1172C76C3099}"/>
                </c:ext>
              </c:extLst>
            </c:dLbl>
            <c:dLbl>
              <c:idx val="2"/>
              <c:tx>
                <c:strRef>
                  <c:f>Daten_Diagramme!$E$16</c:f>
                  <c:strCache>
                    <c:ptCount val="1"/>
                    <c:pt idx="0">
                      <c:v>-20.9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{EA0AFEE6-9325-4CF1-B52B-EB0D26EC9E39}</c15:txfldGUID>
                      <c15:f>Daten_Diagramme!$E$16</c15:f>
                      <c15:dlblFieldTableCache>
                        <c:ptCount val="1"/>
                        <c:pt idx="0">
                          <c:v>-20.9</c:v>
                        </c:pt>
                      </c15:dlblFieldTableCache>
                    </c15:dlblFTEntry>
                  </c15:dlblFieldTable>
                  <c15:showDataLabelsRange val="0"/>
                </c:ext>
                <c:ext xmlns:c16="http://schemas.microsoft.com/office/drawing/2014/chart" uri="{C3380CC4-5D6E-409C-BE32-E72D297353CC}">
                  <c16:uniqueId val="{00000002-1C54-437D-8203-1172C76C3099}"/>
                </c:ext>
              </c:extLst>
            </c:dLbl>
            <c:dLbl>
              <c:idx val="3"/>
              <c:tx>
                <c:strRef>
                  <c:f>Daten_Diagramme!$E$17</c:f>
                  <c:strCache>
                    <c:ptCount val="1"/>
                    <c:pt idx="0">
                      <c:v>-4.0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{5BC4352E-0505-49CA-B11F-B4B02EA94615}</c15:txfldGUID>
                      <c15:f>Daten_Diagramme!$E$17</c15:f>
                      <c15:dlblFieldTableCache>
                        <c:ptCount val="1"/>
                        <c:pt idx="0">
                          <c:v>-4.0</c:v>
                        </c:pt>
                      </c15:dlblFieldTableCache>
                    </c15:dlblFTEntry>
                  </c15:dlblFieldTable>
                  <c15:showDataLabelsRange val="0"/>
                </c:ext>
                <c:ext xmlns:c16="http://schemas.microsoft.com/office/drawing/2014/chart" uri="{C3380CC4-5D6E-409C-BE32-E72D297353CC}">
                  <c16:uniqueId val="{00000003-1C54-437D-8203-1172C76C3099}"/>
                </c:ext>
              </c:extLst>
            </c:dLbl>
            <c:dLbl>
              <c:idx val="4"/>
              <c:tx>
                <c:strRef>
                  <c:f>Daten_Diagramme!$E$18</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{64A967C4-FF56-4AB4-959A-8613F53731C8}</c15:txfldGUID>
                      <c15:f>Daten_Diagramme!$E$18</c15:f>
                      <c15:dlblFieldTableCache>
                        <c:ptCount val="1"/>
                        <c:pt idx="0">
                          <c:v>-2.3</c:v>
                        </c:pt>
                      </c15:dlblFieldTableCache>
                    </c15:dlblFTEntry>
                  </c15:dlblFieldTable>
                  <c15:showDataLabelsRange val="0"/>
                </c:ext>
                <c:ext xmlns:c16="http://schemas.microsoft.com/office/drawing/2014/chart" uri="{C3380CC4-5D6E-409C-BE32-E72D297353CC}">
                  <c16:uniqueId val="{00000004-1C54-437D-8203-1172C76C3099}"/>
                </c:ext>
              </c:extLst>
            </c:dLbl>
            <c:dLbl>
              <c:idx val="5"/>
              <c:tx>
                <c:strRef>
                  <c:f>Daten_Diagramme!$E$19</c:f>
                  <c:strCache>
                    <c:ptCount val="1"/>
                    <c:pt idx="0">
                      <c:v>-14.0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{074724CA-923B-4CD1-93D7-2B4AA0FA7919}</c15:txfldGUID>
                      <c15:f>Daten_Diagramme!$E$19</c15:f>
                      <c15:dlblFieldTableCache>
                        <c:ptCount val="1"/>
                        <c:pt idx="0">
                          <c:v>-14.0</c:v>
                        </c:pt>
                      </c15:dlblFieldTableCache>
                    </c15:dlblFTEntry>
                  </c15:dlblFieldTable>
                  <c15:showDataLabelsRange val="0"/>
                </c:ext>
                <c:ext xmlns:c16="http://schemas.microsoft.com/office/drawing/2014/chart" uri="{C3380CC4-5D6E-409C-BE32-E72D297353CC}">
                  <c16:uniqueId val="{00000005-1C54-437D-8203-1172C76C3099}"/>
                </c:ext>
              </c:extLst>
            </c:dLbl>
            <c:dLbl>
              <c:idx val="6"/>
              <c:tx>
                <c:strRef>
                  <c:f>Daten_Diagramme!$E$20</c:f>
                  <c:strCache>
                    <c:ptCount val="1"/>
                    <c:pt idx="0">
                      <c:v>15.6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{47213D05-99A8-4844-9DA4-39FB7A7921DC}</c15:txfldGUID>
                      <c15:f>Daten_Diagramme!$E$20</c15:f>
                      <c15:dlblFieldTableCache>
                        <c:ptCount val="1"/>
                        <c:pt idx="0">
                          <c:v>15.6</c:v>
                        </c:pt>
                      </c15:dlblFieldTableCache>
                    </c15:dlblFTEntry>
                  </c15:dlblFieldTable>
                  <c15:showDataLabelsRange val="0"/>
                </c:ext>
                <c:ext xmlns:c16="http://schemas.microsoft.com/office/drawing/2014/chart" uri="{C3380CC4-5D6E-409C-BE32-E72D297353CC}">
                  <c16:uniqueId val="{00000006-1C54-437D-8203-1172C76C3099}"/>
                </c:ext>
              </c:extLst>
            </c:dLbl>
            <c:dLbl>
              <c:idx val="7"/>
              <c:tx>
                <c:strRef>
                  <c:f>Daten_Diagramme!$E$21</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{67F77CCF-BCBE-4BE4-B92D-578891325468}</c15:txfldGUID>
                      <c15:f>Daten_Diagramme!$E$21</c15:f>
                      <c15:dlblFieldTableCache>
                        <c:ptCount val="1"/>
                        <c:pt idx="0">
                          <c:v>-0.9</c:v>
                        </c:pt>
                      </c15:dlblFieldTableCache>
                    </c15:dlblFTEntry>
                  </c15:dlblFieldTable>
                  <c15:showDataLabelsRange val="0"/>
                </c:ext>
                <c:ext xmlns:c16="http://schemas.microsoft.com/office/drawing/2014/chart" uri="{C3380CC4-5D6E-409C-BE32-E72D297353CC}">
                  <c16:uniqueId val="{00000007-1C54-437D-8203-1172C76C3099}"/>
                </c:ext>
              </c:extLst>
            </c:dLbl>
            <c:dLbl>
              <c:idx val="8"/>
              <c:tx>
                <c:strRef>
                  <c:f>Daten_Diagramme!$E$22</c:f>
                  <c:strCache>
                    <c:ptCount val="1"/>
                    <c:pt idx="0">
                      <c:v>-3.4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{B2BF4CD8-BEBA-43B2-B3F7-AA93EB501039}</c15:txfldGUID>
                      <c15:f>Daten_Diagramme!$E$22</c15:f>
                      <c15:dlblFieldTableCache>
                        <c:ptCount val="1"/>
                        <c:pt idx="0">
                          <c:v>-3.4</c:v>
                        </c:pt>
                      </c15:dlblFieldTableCache>
                    </c15:dlblFTEntry>
                  </c15:dlblFieldTable>
                  <c15:showDataLabelsRange val="0"/>
                </c:ext>
                <c:ext xmlns:c16="http://schemas.microsoft.com/office/drawing/2014/chart" uri="{C3380CC4-5D6E-409C-BE32-E72D297353CC}">
                  <c16:uniqueId val="{00000008-1C54-437D-8203-1172C76C3099}"/>
                </c:ext>
              </c:extLst>
            </c:dLbl>
            <c:dLbl>
              <c:idx val="9"/>
              <c:tx>
                <c:strRef>
                  <c:f>Daten_Diagramme!$E$23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{842B0532-2557-4972-A18C-3B8BC7252BFF}</c15:txfldGUID>
                      <c15:f>Daten_Diagramme!$E$23</c15:f>
                      <c15:dlblFieldTableCache>
                        <c:ptCount val="1"/>
                      </c15:dlblFieldTableCache>
                    </c15:dlblFTEntry>
                  </c15:dlblFieldTable>
                  <c15:showDataLabelsRange val="0"/>
                </c:ext>
                <c:ext xmlns:c16="http://schemas.microsoft.com/office/drawing/2014/chart" uri="{C3380CC4-5D6E-409C-BE32-E72D297353CC}">
                  <c16:uniqueId val="{00000009-1C54-437D-8203-1172C76C3099}"/>
                </c:ext>
              </c:extLst>
            </c:dLbl>
            <c:dLbl>
              <c:idx val="10"/>
              <c:tx>
                <c:strRef>
                  <c:f>Daten_Diagramme!$E$24</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{2A107008-968A-4466-9DE8-00956BE6FCAD}</c15:txfldGUID>
                      <c15:f>Daten_Diagramme!$E$24</c15:f>
                      <c15:dlblFieldTableCache>
                        <c:ptCount val="1"/>
                        <c:pt idx="0">
                          <c:v>0.0</c:v>
                        </c:pt>
                      </c15:dlblFieldTableCache>
                    </c15:dlblFTEntry>
                  </c15:dlblFieldTable>
                  <c15:showDataLabelsRange val="0"/>
                </c:ext>
                <c:ext xmlns:c16="http://schemas.microsoft.com/office/drawing/2014/chart" uri="{C3380CC4-5D6E-409C-BE32-E72D297353CC}">
                  <c16:uniqueId val="{0000000A-1C54-437D-8203-1172C76C3099}"/>
                </c:ext>
              </c:extLst>
            </c:dLbl>
            <c:dLbl>
              <c:idx val="11"/>
              <c:tx>
                <c:strRef>
                  <c:f>Daten_Diagramme!$E$25</c:f>
                  <c:strCache>
                    <c:ptCount val="1"/>
                    <c:pt idx="0">
                      <c:v>-4.1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{60C9FC83-D51D-4980-A23F-AF1FCF32C23C}</c15:txfldGUID>
                      <c15:f>Daten_Diagramme!$E$25</c15:f>
                      <c15:dlblFieldTableCache>
                        <c:ptCount val="1"/>
                        <c:pt idx="0">
                          <c:v>-4.1</c:v>
                        </c:pt>
                      </c15:dlblFieldTableCache>
                    </c15:dlblFTEntry>
                  </c15:dlblFieldTable>
                  <c15:showDataLabelsRange val="0"/>
                </c:ext>
                <c:ext xmlns:c16="http://schemas.microsoft.com/office/drawing/2014/chart" uri="{C3380CC4-5D6E-409C-BE32-E72D297353CC}">
                  <c16:uniqueId val="{0000000B-1C54-437D-8203-1172C76C3099}"/>
                </c:ext>
              </c:extLst>
            </c:dLbl>
            <c:dLbl>
              <c:idx val="12"/>
              <c:tx>
                <c:strRef>
                  <c:f>Daten_Diagramme!$E$26</c:f>
                  <c:strCache>
                    <c:ptCount val="1"/>
                    <c:pt idx="0">
                      <c:v>-1.9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{9C06F045-92B8-41C9-B2A7-2DB80A02BE60}</c15:txfldGUID>
                      <c15:f>Daten_Diagramme!$E$26</c15:f>
                      <c15:dlblFieldTableCache>
                        <c:ptCount val="1"/>
                        <c:pt idx="0">
                          <c:v>-1.9</c:v>
                        </c:pt>
                      </c15:dlblFieldTableCache>
                    </c15:dlblFTEntry>
                  </c15:dlblFieldTable>
                  <c15:showDataLabelsRange val="0"/>
                </c:ext>
                <c:ext xmlns:c16="http://schemas.microsoft.com/office/drawing/2014/chart" uri="{C3380CC4-5D6E-409C-BE32-E72D297353CC}">
                  <c16:uniqueId val="{0000000C-1C54-437D-8203-1172C76C3099}"/>
                </c:ext>
              </c:extLst>
            </c:dLbl>
            <c:dLbl>
              <c:idx val="13"/>
              <c:tx>
                <c:strRef>
                  <c:f>Daten_Diagramme!$E$27</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{161EAA2C-2A95-4860-927E-421E3467215B}</c15:txfldGUID>
                      <c15:f>Daten_Diagramme!$E$27</c15:f>
                      <c15:dlblFieldTableCache>
                        <c:ptCount val="1"/>
                        <c:pt idx="0">
                          <c:v>-0.7</c:v>
                        </c:pt>
                      </c15:dlblFieldTableCache>
                    </c15:dlblFTEntry>
                  </c15:dlblFieldTable>
                  <c15:showDataLabelsRange val="0"/>
                </c:ext>
                <c:ext xmlns:c16="http://schemas.microsoft.com/office/drawing/2014/chart" uri="{C3380CC4-5D6E-409C-BE32-E72D297353CC}">
                  <c16:uniqueId val="{0000000D-1C54-437D-8203-1172C76C3099}"/>
                </c:ext>
              </c:extLst>
            </c:dLbl>
            <c:dLbl>
              <c:idx val="14"/>
              <c:tx>
                <c:strRef>
                  <c:f>Daten_Diagramme!$E$28</c:f>
                  <c:strCache>
                    <c:ptCount val="1"/>
                    <c:pt idx="0">
                      <c:v>-15.6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{81DEDBC1-3155-4BFE-9FD1-8D3AD8D09F49}</c15:txfldGUID>
                      <c15:f>Daten_Diagramme!$E$28</c15:f>
                      <c15:dlblFieldTableCache>
                        <c:ptCount val="1"/>
                        <c:pt idx="0">
                          <c:v>-15.6</c:v>
                        </c:pt>
                      </c15:dlblFieldTableCache>
                    </c15:dlblFTEntry>
                  </c15:dlblFieldTable>
                  <c15:showDataLabelsRange val="0"/>
                </c:ext>
                <c:ext xmlns:c16="http://schemas.microsoft.com/office/drawing/2014/chart" uri="{C3380CC4-5D6E-409C-BE32-E72D297353CC}">
                  <c16:uniqueId val="{0000000E-1C54-437D-8203-1172C76C3099}"/>
                </c:ext>
              </c:extLst>
            </c:dLbl>
            <c:dLbl>
              <c:idx val="15"/>
              <c:tx>
                <c:strRef>
                  <c:f>Daten_Diagramme!$E$29</c:f>
                  <c:strCache>
                    <c:ptCount val="1"/>
                    <c:pt idx="0">
                      <c:v>-11.0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{AE05E8C2-84EB-4AB0-808B-860247603D66}</c15:txfldGUID>
                      <c15:f>Daten_Diagramme!$E$29</c15:f>
                      <c15:dlblFieldTableCache>
                        <c:ptCount val="1"/>
                        <c:pt idx="0">
                          <c:v>-11.0</c:v>
                        </c:pt>
                      </c15:dlblFieldTableCache>
                    </c15:dlblFTEntry>
                  </c15:dlblFieldTable>
                  <c15:showDataLabelsRange val="0"/>
                </c:ext>
                <c:ext xmlns:c16="http://schemas.microsoft.com/office/drawing/2014/chart" uri="{C3380CC4-5D6E-409C-BE32-E72D297353CC}">
                  <c16:uniqueId val="{0000000F-1C54-437D-8203-1172C76C3099}"/>
                </c:ext>
              </c:extLst>
            </c:dLbl>
            <c:dLbl>
              <c:idx val="16"/>
              <c:tx>
                <c:strRef>
                  <c:f>Daten_Diagramme!$E$30</c:f>
                  <c:strCache>
                    <c:ptCount val="1"/>
                    <c:pt idx="0">
                      <c:v>-35.2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{C8BBBE64-3B2B-402C-921E-8C03CC3F353F}</c15:txfldGUID>
                      <c15:f>Daten_Diagramme!$E$30</c15:f>
                      <c15:dlblFieldTableCache>
                        <c:ptCount val="1"/>
                        <c:pt idx="0">
                          <c:v>-35.2</c:v>
                        </c:pt>
                      </c15:dlblFieldTableCache>
                    </c15:dlblFTEntry>
                  </c15:dlblFieldTable>
                  <c15:showDataLabelsRange val="0"/>
                </c:ext>
                <c:ext xmlns:c16="http://schemas.microsoft.com/office/drawing/2014/chart" uri="{C3380CC4-5D6E-409C-BE32-E72D297353CC}">
                  <c16:uniqueId val="{00000010-1C54-437D-8203-1172C76C3099}"/>
                </c:ext>
              </c:extLst>
            </c:dLbl>
            <c:dLbl>
              <c:idx val="17"/>
              <c:tx>
                <c:strRef>
                  <c:f>Daten_Diagramme!$E$31</c:f>
                  <c:strCache>
                    <c:ptCount val="1"/>
                    <c:pt idx="0">
                      <c:v>13.1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{CF0C001B-C08A-4832-A875-AC6B4077EEDC}</c15:txfldGUID>
                      <c15:f>Daten_Diagramme!$E$31</c15:f>
                      <c15:dlblFieldTableCache>
                        <c:ptCount val="1"/>
                        <c:pt idx="0">
                          <c:v>13.1</c:v>
                        </c:pt>
                      </c15:dlblFieldTableCache>
                    </c15:dlblFTEntry>
                  </c15:dlblFieldTable>
                  <c15:showDataLabelsRange val="0"/>
                </c:ext>
                <c:ext xmlns:c16="http://schemas.microsoft.com/office/drawing/2014/chart" uri="{C3380CC4-5D6E-409C-BE32-E72D297353CC}">
                  <c16:uniqueId val="{00000011-1C54-437D-8203-1172C76C3099}"/>
                </c:ext>
              </c:extLst>
            </c:dLbl>
            <c:dLbl>
              <c:idx val="18"/>
              <c:tx>
                <c:strRef>
                  <c:f>Daten_Diagramme!$E$32</c:f>
                  <c:strCache>
                    <c:ptCount val="1"/>
                    <c:pt idx="0">
                      <c:v>4.8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{D30F2C6C-8CAD-4AB2-BAB8-F5F0823A4CBA}</c15:txfldGUID>
                      <c15:f>Daten_Diagramme!$E$32</c15:f>
                      <c15:dlblFieldTableCache>
                        <c:ptCount val="1"/>
                        <c:pt idx="0">
                          <c:v>4.8</c:v>
                        </c:pt>
                      </c15:dlblFieldTableCache>
                    </c15:dlblFTEntry>
                  </c15:dlblFieldTable>
                  <c15:showDataLabelsRange val="0"/>
                </c:ext>
                <c:ext xmlns:c16="http://schemas.microsoft.com/office/drawing/2014/chart" uri="{C3380CC4-5D6E-409C-BE32-E72D297353CC}">
                  <c16:uniqueId val="{00000012-1C54-437D-8203-1172C76C3099}"/>
                </c:ext>
              </c:extLst>
            </c:dLbl>
            <c:dLbl>
              <c:idx val="19"/>
              <c:tx>
                <c:strRef>
                  <c:f>Daten_Diagramme!$E$33</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{A4B4F8D3-F7CA-4F25-A184-2444F05BEE41}</c15:txfldGUID>
                      <c15:f>Daten_Diagramme!$E$33</c15:f>
                      <c15:dlblFieldTableCache>
                        <c:ptCount val="1"/>
                        <c:pt idx="0">
                          <c:v>1.0</c:v>
                        </c:pt>
                      </c15:dlblFieldTableCache>
                    </c15:dlblFTEntry>
                  </c15:dlblFieldTable>
                  <c15:showDataLabelsRange val="0"/>
                </c:ext>
                <c:ext xmlns:c16="http://schemas.microsoft.com/office/drawing/2014/chart" uri="{C3380CC4-5D6E-409C-BE32-E72D297353CC}">
                  <c16:uniqueId val="{00000013-1C54-437D-8203-1172C76C3099}"/>
                </c:ext>
              </c:extLst>
            </c:dLbl>
            <c:dLbl>
              <c:idx val="20"/>
              <c:tx>
                <c:strRef>
                  <c:f>Daten_Diagramme!$E$34</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{6D9E7AC4-7DAB-4253-ABDE-CADB0263F348}</c15:txfldGUID>
                      <c15:f>Daten_Diagramme!$E$34</c15:f>
                      <c15:dlblFieldTableCache>
                        <c:ptCount val="1"/>
                        <c:pt idx="0">
                          <c:v>-0.4</c:v>
                        </c:pt>
                      </c15:dlblFieldTableCache>
                    </c15:dlblFTEntry>
                  </c15:dlblFieldTable>
                  <c15:showDataLabelsRange val="0"/>
                </c:ext>
                <c:ext xmlns:c16="http://schemas.microsoft.com/office/drawing/2014/chart" uri="{C3380CC4-5D6E-409C-BE32-E72D297353CC}">
                  <c16:uniqueId val="{00000014-1C54-437D-8203-1172C76C3099}"/>
                </c:ext>
              </c:extLst>
            </c:dLbl>
            <c:dLbl>
              <c:idx val="21"/>
              <c:tx>
                <c:strRef>
                  <c:f>Daten_Diagramme!$E$35</c:f>
                  <c:strCache>
                    <c:ptCount val="1"/>
                    <c:pt idx="0">
                      <c:v>2.0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{94219242-489D-40B4-A0C2-FE17673C11EE}</c15:txfldGUID>
                      <c15:f>Daten_Diagramme!$E$35</c15:f>
                      <c15:dlblFieldTableCache>
                        <c:ptCount val="1"/>
                        <c:pt idx="0">
                          <c:v>2.0</c:v>
                        </c:pt>
                      </c15:dlblFieldTableCache>
                    </c15:dlblFTEntry>
                  </c15:dlblFieldTable>
                  <c15:showDataLabelsRange val="0"/>
                </c:ext>
                <c:ext xmlns:c16="http://schemas.microsoft.com/office/drawing/2014/chart" uri="{C3380CC4-5D6E-409C-BE32-E72D297353CC}">
                  <c16:uniqueId val="{00000015-1C54-437D-8203-1172C76C3099}"/>
                </c:ext>
              </c:extLst>
            </c:dLbl>
            <c:dLbl>
              <c:idx val="22"/>
              <c:tx>
                <c:strRef>
                  <c:f>Daten_Diagramme!$E$36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{42735FC8-3723-447F-9855-B50E2D1A0B51}</c15:txfldGUID>
                      <c15:f>Daten_Diagramme!$E$36</c15:f>
                      <c15:dlblFieldTableCache>
                        <c:ptCount val="1"/>
                        <c:pt idx="0">
                          <c:v>0.0</c:v>
                        </c:pt>
                      </c15:dlblFieldTableCache>
                    </c15:dlblFTEntry>
                  </c15:dlblFieldTable>
                  <c15:showDataLabelsRange val="0"/>
                </c:ext>
                <c:ext xmlns:c16="http://schemas.microsoft.com/office/drawing/2014/chart" uri="{C3380CC4-5D6E-409C-BE32-E72D297353CC}">
                  <c16:uniqueId val="{00000016-1C54-437D-8203-1172C76C3099}"/>
                </c:ext>
              </c:extLst>
            </c:dLbl>
            <c:dLbl>
              <c:idx val="23"/>
              <c:tx>
                <c:strRef>
                  <c:f>Daten_Diagramme!$E$37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{B97A51C1-1498-4C8F-A14F-D8237F9CDE00}</c15:txfldGUID>
                      <c15:f>Daten_Diagramme!$E$37</c15:f>
                      <c15:dlblFieldTableCache>
                        <c:ptCount val="1"/>
                        <c:pt idx="0">
                          <c:v>0.0</c:v>
                        </c:pt>
                      </c15:dlblFieldTableCache>
                    </c15:dlblFTEntry>
                  </c15:dlblFieldTable>
                  <c15:showDataLabelsRange val="0"/>
                </c:ext>
                <c:ext xmlns:c16="http://schemas.microsoft.com/office/drawing/2014/chart" uri="{C3380CC4-5D6E-409C-BE32-E72D297353CC}">
                  <c16:uniqueId val="{00000017-1C54-437D-8203-1172C76C3099}"/>
                </c:ext>
              </c:extLst>
            </c:dLbl>
            <c:dLbl>
              <c:idx val="24"/>
              <c:tx>
                <c:strRef>
                  <c:f>Daten_Diagramme!$E$38</c:f>
                  <c:strCache>
                    <c:ptCount val="1"/>
                    <c:pt idx="0">
                      <c:v>21.4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{95BF401C-185E-49AB-BCA3-B2B8B6369B34}</c15:txfldGUID>
                      <c15:f>Daten_Diagramme!$E$38</c15:f>
                      <c15:dlblFieldTableCache>
                        <c:ptCount val="1"/>
                        <c:pt idx="0">
                          <c:v>21.4</c:v>
                        </c:pt>
                      </c15:dlblFieldTableCache>
                    </c15:dlblFTEntry>
                  </c15:dlblFieldTable>
                  <c15:showDataLabelsRange val="0"/>
                </c:ext>
                <c:ext xmlns:c16="http://schemas.microsoft.com/office/drawing/2014/chart" uri="{C3380CC4-5D6E-409C-BE32-E72D297353CC}">
                  <c16:uniqueId val="{00000018-1C54-437D-8203-1172C76C3099}"/>
                </c:ext>
              </c:extLst>
            </c:dLbl>
            <c:dLbl>
              <c:idx val="25"/>
              <c:tx>
                <c:strRef>
                  <c:f>Daten_Diagramme!$E$39</c:f>
                  <c:strCache>
                    <c:ptCount val="1"/>
                    <c:pt idx="0">
                      <c:v>-3.4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{3B65632C-868D-4476-98ED-9DB5BC784F05}</c15:txfldGUID>
                      <c15:f>Daten_Diagramme!$E$39</c15:f>
                      <c15:dlblFieldTableCache>
                        <c:ptCount val="1"/>
                        <c:pt idx="0">
                          <c:v>-3.4</c:v>
                        </c:pt>
                      </c15:dlblFieldTableCache>
                    </c15:dlblFTEntry>
                  </c15:dlblFieldTable>
                  <c15:showDataLabelsRange val="0"/>
                </c:ext>
                <c:ext xmlns:c16="http://schemas.microsoft.com/office/drawing/2014/chart" uri="{C3380CC4-5D6E-409C-BE32-E72D297353CC}">
                  <c16:uniqueId val="{00000019-1C54-437D-8203-1172C76C3099}"/>
                </c:ext>
              </c:extLst>
            </c:dLbl>
            <c:dLbl>
              <c:idx val="26"/>
              <c:tx>
                <c:strRef>
                  <c:f>Daten_Diagramme!$E$40</c:f>
                  <c:strCache>
                    <c:ptCount val="1"/>
                    <c:pt idx="0">
                      <c:v>3.3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{DC61B391-4A0F-495A-9339-D931A54D910A}</c15:txfldGUID>
                      <c15:f>Daten_Diagramme!$E$40</c15:f>
                      <c15:dlblFieldTableCache>
                        <c:ptCount val="1"/>
                        <c:pt idx="0">
                          <c:v>3.3</c:v>
                        </c:pt>
                      </c15:dlblFieldTableCache>
                    </c15:dlblFTEntry>
                  </c15:dlblFieldTable>
                  <c15:showDataLabelsRange val="0"/>
                </c:ext>
                <c:ext xmlns:c16="http://schemas.microsoft.com/office/drawing/2014/chart" uri="{C3380CC4-5D6E-409C-BE32-E72D297353CC}">
                  <c16:uniqueId val="{0000001A-1C54-437D-8203-1172C76C3099}"/>
                </c:ext>
              </c:extLst>
            </c:dLbl>
            <c:dLbl>
              <c:idx val="27"/>
              <c:tx>
                <c:strRef>
                  <c:f>Daten_Diagramme!$E$42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{0707B264-6DBE-44D0-BC2C-17F6220517C7}</c15:txfldGUID>
                      <c15:f>Daten_Diagramme!$E$42</c15:f>
                      <c15:dlblFieldTableCache>
                        <c:ptCount val="1"/>
                        <c:pt idx="0">
                          <c:v>#REF!</c:v>
                        </c:pt>
                      </c15:dlblFieldTableCache>
                    </c15:dlblFTEntry>
                  </c15:dlblFieldTable>
                  <c15:showDataLabelsRange val="0"/>
                </c:ext>
                <c:ext xmlns:c16="http://schemas.microsoft.com/office/drawing/2014/chart" uri="{C3380CC4-5D6E-409C-BE32-E72D297353CC}">
                  <c16:uniqueId val="{0000001B-1C54-437D-8203-1172C76C3099}"/>
                </c:ext>
              </c:extLst>
            </c:dLbl>
            <c:dLbl>
              <c:idx val="28"/>
              <c:tx>
                <c:strRef>
                  <c:f>Daten_Diagramme!$E$43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{44D2647D-2313-4450-B12C-6FBA1859BB17}</c15:txfldGUID>
                      <c15:f>Daten_Diagramme!$E$43</c15:f>
                      <c15:dlblFieldTableCache>
                        <c:ptCount val="1"/>
                        <c:pt idx="0">
                          <c:v>#REF!</c:v>
                        </c:pt>
                      </c15:dlblFieldTableCache>
                    </c15:dlblFTEntry>
                  </c15:dlblFieldTable>
                  <c15:showDataLabelsRange val="0"/>
                </c:ext>
                <c:ext xmlns:c16="http://schemas.microsoft.com/office/drawing/2014/chart" uri="{C3380CC4-5D6E-409C-BE32-E72D297353CC}">
                  <c16:uniqueId val="{0000001C-1C54-437D-8203-1172C76C3099}"/>
                </c:ext>
              </c:extLst>
            </c:dLbl>
            <c:dLbl>
              <c:idx val="29"/>
              <c:tx>
                <c:strRef>
                  <c:f>Daten_Diagramme!$E$44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{3F462AA6-DACB-4C1F-B404-75FEA782FA3A}</c15:txfldGUID>
                      <c15:f>Daten_Diagramme!$E$44</c15:f>
                      <c15:dlblFieldTableCache>
                        <c:ptCount val="1"/>
                        <c:pt idx="0">
                          <c:v>#REF!</c:v>
                        </c:pt>
                      </c15:dlblFieldTableCache>
                    </c15:dlblFTEntry>
                  </c15:dlblFieldTable>
                  <c15:showDataLabelsRange val="0"/>
                </c:ext>
                <c:ext xmlns:c16="http://schemas.microsoft.com/office/drawing/2014/chart" uri="{C3380CC4-5D6E-409C-BE32-E72D297353CC}">
                  <c16:uniqueId val="{0000001D-1C54-437D-8203-1172C76C3099}"/>
                </c:ext>
              </c:extLst>
            </c:dLbl>
            <c:dLbl>
              <c:idx val="30"/>
              <c:tx>
                <c:strRef>
                  <c:f>Daten_Diagramme!$E$45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{5FC10C2A-68FB-463B-B475-DFD41AE15277}</c15:txfldGUID>
                      <c15:f>Daten_Diagramme!$E$45</c15:f>
                      <c15:dlblFieldTableCache>
                        <c:ptCount val="1"/>
                        <c:pt idx="0">
                          <c:v>#REF!</c:v>
                        </c:pt>
                      </c15:dlblFieldTableCache>
                    </c15:dlblFTEntry>
                  </c15:dlblFieldTable>
                  <c15:showDataLabelsRange val="0"/>
                </c:ext>
                <c:ext xmlns:c16="http://schemas.microsoft.com/office/drawing/2014/chart" uri="{C3380CC4-5D6E-409C-BE32-E72D297353CC}">
                  <c16:uniqueId val="{0000001E-1C54-437D-8203-1172C76C3099}"/>
                </c:ext>
              </c:extLst>
            </c:dLbl>
            <c:dLbl>
              <c:idx val="31"/>
              <c:tx>
                <c:strRef>
                  <c:f>Daten_Diagramme!$E$46</c:f>
                  <c:strCache>
                    <c:ptCount val="1"/>
                    <c:pt idx="0">
                      <c:v>3.3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{5B3043DE-6C35-44AF-9646-1A2ACDF61E76}</c15:txfldGUID>
                      <c15:f>Daten_Diagramme!$E$46</c15:f>
                      <c15:dlblFieldTableCache>
                        <c:ptCount val="1"/>
                        <c:pt idx="0">
                          <c:v>3.3</c:v>
                        </c:pt>
                      </c15:dlblFieldTableCache>
                    </c15:dlblFTEntry>
                  </c15:dlblFieldTable>
                  <c15:showDataLabelsRange val="0"/>
                </c:ext>
                <c:ext xmlns:c16="http://schemas.microsoft.com/office/drawing/2014/chart" uri="{C3380CC4-5D6E-409C-BE32-E72D297353CC}">
                  <c16:uniqueId val="{0000001F-1C54-437D-8203-1172C76C3099}"/>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Daten_Diagramme!$C$14:$C$40</c:f>
              <c:numCache>
                <c:formatCode>#,#00</c:formatCode>
                <c:ptCount val="27"/>
                <c:pt idx="0">
                  <c:v>2.977058509692335</c:v>
                </c:pt>
                <c:pt idx="1">
                  <c:v>21.367521367521366</c:v>
                </c:pt>
                <c:pt idx="2">
                  <c:v>-20.930232558139537</c:v>
                </c:pt>
                <c:pt idx="3">
                  <c:v>-4.0339702760084926</c:v>
                </c:pt>
                <c:pt idx="4">
                  <c:v>-2.318840579710145</c:v>
                </c:pt>
                <c:pt idx="5">
                  <c:v>-14.009661835748792</c:v>
                </c:pt>
                <c:pt idx="6">
                  <c:v>15.555555555555555</c:v>
                </c:pt>
                <c:pt idx="7">
                  <c:v>-0.90090090090090091</c:v>
                </c:pt>
                <c:pt idx="8">
                  <c:v>-3.379601689800845</c:v>
                </c:pt>
                <c:pt idx="9">
                  <c:v>88.594164456233415</c:v>
                </c:pt>
                <c:pt idx="10">
                  <c:v>4.4345898004434593E-2</c:v>
                </c:pt>
                <c:pt idx="11">
                  <c:v>-4.1394335511982572</c:v>
                </c:pt>
                <c:pt idx="12">
                  <c:v>-1.9138755980861244</c:v>
                </c:pt>
                <c:pt idx="13">
                  <c:v>-0.6871278057718736</c:v>
                </c:pt>
                <c:pt idx="14">
                  <c:v>-15.641379310344828</c:v>
                </c:pt>
                <c:pt idx="15">
                  <c:v>-10.997267759562842</c:v>
                </c:pt>
                <c:pt idx="16">
                  <c:v>-35.150645624103298</c:v>
                </c:pt>
                <c:pt idx="17">
                  <c:v>13.114754098360656</c:v>
                </c:pt>
                <c:pt idx="18">
                  <c:v>4.8131728942368586</c:v>
                </c:pt>
                <c:pt idx="19">
                  <c:v>1.0424710424710424</c:v>
                </c:pt>
                <c:pt idx="20">
                  <c:v>-0.44593088071348941</c:v>
                </c:pt>
                <c:pt idx="21">
                  <c:v>1.9700700890320137</c:v>
                </c:pt>
                <c:pt idx="22">
                  <c:v>0</c:v>
                </c:pt>
                <c:pt idx="24">
                  <c:v>21.367521367521366</c:v>
                </c:pt>
                <c:pt idx="25">
                  <c:v>-3.3766233766233764</c:v>
                </c:pt>
                <c:pt idx="26">
                  <c:v>3.2655529518482123</c:v>
                </c:pt>
              </c:numCache>
            </c:numRef>
          </c:val>
          <c:extLst>
            <c:ext xmlns:c16="http://schemas.microsoft.com/office/drawing/2014/chart" uri="{C3380CC4-5D6E-409C-BE32-E72D297353CC}">
              <c16:uniqueId val="{00000020-1C54-437D-8203-1172C76C3099}"/>
            </c:ext>
          </c:extLst>
        </c:ser>
        <c:ser>
          <c:idx val="1"/>
          <c:order val="1"/>
          <c:spPr>
            <a:noFill/>
            <a:ln w="25400">
              <a:noFill/>
            </a:ln>
          </c:spPr>
          <c:invertIfNegative val="0"/>
          <c:dLbls>
            <c:dLbl>
              <c:idx val="0"/>
              <c:tx>
                <c:strRef>
                  <c:f>Daten_Diagramme!$G$14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{488751DC-29A1-4BFA-B640-8616A712EADD}</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1C54-437D-8203-1172C76C3099}"/>
                </c:ext>
              </c:extLst>
            </c:dLbl>
            <c:dLbl>
              <c:idx val="1"/>
              <c:tx>
                <c:strRef>
                  <c:f>Daten_Diagramme!$G$15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{266CBE50-0D7F-4BD1-92F7-764FE44A72D1}</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1C54-437D-8203-1172C76C3099}"/>
                </c:ext>
              </c:extLst>
            </c:dLbl>
            <c:dLbl>
              <c:idx val="2"/>
              <c:tx>
                <c:strRef>
                  <c:f>Daten_Diagramme!$G$16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{52E26E42-F9BE-4CF7-A7C6-80EC9B29C45E}</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1C54-437D-8203-1172C76C3099}"/>
                </c:ext>
              </c:extLst>
            </c:dLbl>
            <c:dLbl>
              <c:idx val="3"/>
              <c:tx>
                <c:strRef>
                  <c:f>Daten_Diagramme!$G$17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{66786D31-861B-470A-A6D3-5D02C2D61A43}</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1C54-437D-8203-1172C76C3099}"/>
                </c:ext>
              </c:extLst>
            </c:dLbl>
            <c:dLbl>
              <c:idx val="4"/>
              <c:tx>
                <c:strRef>
                  <c:f>Daten_Diagramme!$G$18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{E2ACEC0D-4F4D-40E6-BEE0-B58862496827}</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1C54-437D-8203-1172C76C3099}"/>
                </c:ext>
              </c:extLst>
            </c:dLbl>
            <c:dLbl>
              <c:idx val="5"/>
              <c:tx>
                <c:strRef>
                  <c:f>Daten_Diagramme!$G$19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{97A88B29-CC33-45B7-BF69-8E7F8779520A}</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1C54-437D-8203-1172C76C3099}"/>
                </c:ext>
              </c:extLst>
            </c:dLbl>
            <c:dLbl>
              <c:idx val="6"/>
              <c:tx>
                <c:strRef>
                  <c:f>Daten_Diagramme!$G$20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{DD811157-FA05-45F6-9C67-EE624555E621}</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1C54-437D-8203-1172C76C3099}"/>
                </c:ext>
              </c:extLst>
            </c:dLbl>
            <c:dLbl>
              <c:idx val="7"/>
              <c:tx>
                <c:strRef>
                  <c:f>Daten_Diagramme!$G$21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{F05ED236-F728-4079-925B-51A58A74BB27}</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1C54-437D-8203-1172C76C3099}"/>
                </c:ext>
              </c:extLst>
            </c:dLbl>
            <c:dLbl>
              <c:idx val="8"/>
              <c:tx>
                <c:strRef>
                  <c:f>Daten_Diagramme!$G$22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{84BF5C7C-500B-4C1F-A1B2-379706FC9C7A}</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1C54-437D-8203-1172C76C3099}"/>
                </c:ext>
              </c:extLst>
            </c:dLbl>
            <c:dLbl>
              <c:idx val="9"/>
              <c:tx>
                <c:strRef>
                  <c:f>Daten_Diagramme!$G$23</c:f>
                  <c:strCache>
                    <c:ptCount val="1"/>
                    <c:pt idx="0">
                      <c:v>&gt; 50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{8F1E80D3-F119-4E11-8167-1B7479D28C05}</c15:txfldGUID>
                      <c15:f>Daten_Diagramme!$G$23</c15:f>
                      <c15:dlblFieldTableCache>
                        <c:ptCount val="1"/>
                        <c:pt idx="0">
                          <c:v>&gt; 50</c:v>
                        </c:pt>
                      </c15:dlblFieldTableCache>
                    </c15:dlblFTEntry>
                  </c15:dlblFieldTable>
                  <c15:showDataLabelsRange val="0"/>
                </c:ext>
                <c:ext xmlns:c16="http://schemas.microsoft.com/office/drawing/2014/chart" uri="{C3380CC4-5D6E-409C-BE32-E72D297353CC}">
                  <c16:uniqueId val="{0000002A-1C54-437D-8203-1172C76C3099}"/>
                </c:ext>
              </c:extLst>
            </c:dLbl>
            <c:dLbl>
              <c:idx val="10"/>
              <c:tx>
                <c:strRef>
                  <c:f>Daten_Diagramme!$G$24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{4DFB6355-CF79-4052-BBAD-E10FB8CFF939}</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1C54-437D-8203-1172C76C3099}"/>
                </c:ext>
              </c:extLst>
            </c:dLbl>
            <c:dLbl>
              <c:idx val="11"/>
              <c:tx>
                <c:strRef>
                  <c:f>Daten_Diagramme!$G$25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{079DA311-E600-4914-96F0-84C5B0DEDF78}</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1C54-437D-8203-1172C76C3099}"/>
                </c:ext>
              </c:extLst>
            </c:dLbl>
            <c:dLbl>
              <c:idx val="12"/>
              <c:tx>
                <c:strRef>
                  <c:f>Daten_Diagramme!$G$26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{84F30F48-97FE-49F3-81C6-F6DD1C283BC4}</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1C54-437D-8203-1172C76C3099}"/>
                </c:ext>
              </c:extLst>
            </c:dLbl>
            <c:dLbl>
              <c:idx val="13"/>
              <c:tx>
                <c:strRef>
                  <c:f>Daten_Diagramme!$G$27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{135CD646-B50C-4E4F-B298-CEC958E29387}</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1C54-437D-8203-1172C76C3099}"/>
                </c:ext>
              </c:extLst>
            </c:dLbl>
            <c:dLbl>
              <c:idx val="14"/>
              <c:tx>
                <c:strRef>
                  <c:f>Daten_Diagramme!$G$28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{E34954CE-A9E1-4330-9471-0C32852B0787}</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1C54-437D-8203-1172C76C3099}"/>
                </c:ext>
              </c:extLst>
            </c:dLbl>
            <c:dLbl>
              <c:idx val="15"/>
              <c:tx>
                <c:strRef>
                  <c:f>Daten_Diagramme!$G$29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{1BAC4DE7-0B20-44F6-916B-D3335E3F2BFB}</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1C54-437D-8203-1172C76C3099}"/>
                </c:ext>
              </c:extLst>
            </c:dLbl>
            <c:dLbl>
              <c:idx val="16"/>
              <c:tx>
                <c:strRef>
                  <c:f>Daten_Diagramme!$G$30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{A7ACF373-3F8C-4E92-AA01-CF83F3C261C9}</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1C54-437D-8203-1172C76C3099}"/>
                </c:ext>
              </c:extLst>
            </c:dLbl>
            <c:dLbl>
              <c:idx val="17"/>
              <c:tx>
                <c:strRef>
                  <c:f>Daten_Diagramme!$G$31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{F65C1E31-3CD4-4EAA-964D-9681F44B4A51}</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1C54-437D-8203-1172C76C3099}"/>
                </c:ext>
              </c:extLst>
            </c:dLbl>
            <c:dLbl>
              <c:idx val="18"/>
              <c:tx>
                <c:strRef>
                  <c:f>Daten_Diagramme!$G$32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{8F84F1DB-5094-4BC3-8C1B-6FE84DE340D0}</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1C54-437D-8203-1172C76C3099}"/>
                </c:ext>
              </c:extLst>
            </c:dLbl>
            <c:dLbl>
              <c:idx val="19"/>
              <c:tx>
                <c:strRef>
                  <c:f>Daten_Diagramme!$G$33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{63DF7070-34AF-4A04-BAC1-778769502D9E}</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1C54-437D-8203-1172C76C3099}"/>
                </c:ext>
              </c:extLst>
            </c:dLbl>
            <c:dLbl>
              <c:idx val="20"/>
              <c:tx>
                <c:strRef>
                  <c:f>Daten_Diagramme!$G$34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{9FA6344A-D518-40B4-8937-269C97E90247}</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1C54-437D-8203-1172C76C3099}"/>
                </c:ext>
              </c:extLst>
            </c:dLbl>
            <c:dLbl>
              <c:idx val="21"/>
              <c:tx>
                <c:strRef>
                  <c:f>Daten_Diagramme!$G$35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{84D27C8B-F03A-4A93-BB66-A6277E07D9D3}</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1C54-437D-8203-1172C76C3099}"/>
                </c:ext>
              </c:extLst>
            </c:dLbl>
            <c:dLbl>
              <c:idx val="22"/>
              <c:tx>
                <c:strRef>
                  <c:f>Daten_Diagramme!$G$36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{E4DBE197-9697-4574-84F0-A0C2DBA0498A}</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1C54-437D-8203-1172C76C3099}"/>
                </c:ext>
              </c:extLst>
            </c:dLbl>
            <c:dLbl>
              <c:idx val="23"/>
              <c:tx>
                <c:strRef>
                  <c:f>Daten_Diagramme!$G$37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{556D03E9-336C-443E-BDDA-3B39E3AD5D8E}</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1C54-437D-8203-1172C76C3099}"/>
                </c:ext>
              </c:extLst>
            </c:dLbl>
            <c:dLbl>
              <c:idx val="24"/>
              <c:tx>
                <c:strRef>
                  <c:f>Daten_Diagramme!$G$38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{579BD179-CDA8-4C81-AB5E-1E86CBD7D3D9}</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1C54-437D-8203-1172C76C3099}"/>
                </c:ext>
              </c:extLst>
            </c:dLbl>
            <c:dLbl>
              <c:idx val="25"/>
              <c:tx>
                <c:strRef>
                  <c:f>Daten_Diagramme!$G$39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{ED38CC63-BAEE-4EF4-AADE-2F60DD02347B}</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1C54-437D-8203-1172C76C3099}"/>
                </c:ext>
              </c:extLst>
            </c:dLbl>
            <c:dLbl>
              <c:idx val="26"/>
              <c:tx>
                <c:strRef>
                  <c:f>Daten_Diagramme!$G$41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{BA85F522-215B-4782-81DF-3BAAB05D8C1E}</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1C54-437D-8203-1172C76C3099}"/>
                </c:ext>
              </c:extLst>
            </c:dLbl>
            <c:dLbl>
              <c:idx val="27"/>
              <c:tx>
                <c:strRef>
                  <c:f>Daten_Diagramme!$G$42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{B2D5DC7A-5309-405E-B2E9-5AAA1899A257}</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1C54-437D-8203-1172C76C3099}"/>
                </c:ext>
              </c:extLst>
            </c:dLbl>
            <c:dLbl>
              <c:idx val="28"/>
              <c:tx>
                <c:strRef>
                  <c:f>Daten_Diagramme!$G$43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{54521109-0297-4445-BA89-96A1D5EE33D7}</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1C54-437D-8203-1172C76C3099}"/>
                </c:ext>
              </c:extLst>
            </c:dLbl>
            <c:dLbl>
              <c:idx val="29"/>
              <c:tx>
                <c:strRef>
                  <c:f>Daten_Diagramme!$G$44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{AA5FFB8C-913B-4A6E-AD97-1F74454AE320}</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1C54-437D-8203-1172C76C3099}"/>
                </c:ext>
              </c:extLst>
            </c:dLbl>
            <c:dLbl>
              <c:idx val="30"/>
              <c:tx>
                <c:strRef>
                  <c:f>Daten_Diagramme!$G$45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{81395D67-822D-4D80-BA5F-F03DCB957BBA}</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1C54-437D-8203-1172C76C3099}"/>
                </c:ext>
              </c:extLst>
            </c:dLbl>
            <c:dLbl>
              <c:idx val="31"/>
              <c:tx>
                <c:strRef>
                  <c:f>Daten_Diagramme!$G$46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{05881CA1-BC9F-4990-8355-46E6CCD281F7}</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1C54-437D-8203-1172C76C3099}"/>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Daten_Diagramme!$I$14:$I$40</c:f>
              <c:numCache>
                <c:formatCode>#,#00</c:formatCode>
                <c:ptCount val="27"/>
                <c:pt idx="0">
                  <c:v>0</c:v>
                </c:pt>
                <c:pt idx="1">
                  <c:v>0</c:v>
                </c:pt>
                <c:pt idx="2">
                  <c:v>0</c:v>
                </c:pt>
                <c:pt idx="3">
                  <c:v>0</c:v>
                </c:pt>
                <c:pt idx="4">
                  <c:v>0</c:v>
                </c:pt>
                <c:pt idx="5">
                  <c:v>0</c:v>
                </c:pt>
                <c:pt idx="6">
                  <c:v>0</c:v>
                </c:pt>
                <c:pt idx="7">
                  <c:v>0</c:v>
                </c:pt>
                <c:pt idx="8">
                  <c:v>0</c:v>
                </c:pt>
                <c:pt idx="9">
                  <c:v>-0.75</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1C54-437D-8203-1172C76C3099}"/>
            </c:ext>
          </c:extLst>
        </c:ser>
        <c:dLbls>
          <c:showLegendKey val="0"/>
          <c:showVal val="1"/>
          <c:showCatName val="0"/>
          <c:showSerName val="0"/>
          <c:showPercent val="0"/>
          <c:showBubbleSize val="0"/>
        </c:dLbls>
        <c:gapWidth val="100"/>
        <c:overlap val="100"/>
        <c:axId val="297293264"/>
        <c:axId val="297631720"/>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Daten_Diagramme!$M$14:$M$40</c:f>
              <c:numCache>
                <c:formatCode>General</c:formatCode>
                <c:ptCount val="27"/>
                <c:pt idx="0">
                  <c:v>#N/A</c:v>
                </c:pt>
                <c:pt idx="1">
                  <c:v>#N/A</c:v>
                </c:pt>
                <c:pt idx="2">
                  <c:v>#N/A</c:v>
                </c:pt>
                <c:pt idx="3">
                  <c:v>#N/A</c:v>
                </c:pt>
                <c:pt idx="4">
                  <c:v>#N/A</c:v>
                </c:pt>
                <c:pt idx="5">
                  <c:v>#N/A</c:v>
                </c:pt>
                <c:pt idx="6">
                  <c:v>#N/A</c:v>
                </c:pt>
                <c:pt idx="7">
                  <c:v>#N/A</c:v>
                </c:pt>
                <c:pt idx="8">
                  <c:v>#N/A</c:v>
                </c:pt>
                <c:pt idx="9">
                  <c:v>45</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xVal>
          <c:yVal>
            <c:numRef>
              <c:f>Daten_Diagramme!$L$14:$L$40</c:f>
              <c:numCache>
                <c:formatCode>General</c:formatCode>
                <c:ptCount val="27"/>
                <c:pt idx="0">
                  <c:v>#N/A</c:v>
                </c:pt>
                <c:pt idx="1">
                  <c:v>#N/A</c:v>
                </c:pt>
                <c:pt idx="2">
                  <c:v>#N/A</c:v>
                </c:pt>
                <c:pt idx="3">
                  <c:v>#N/A</c:v>
                </c:pt>
                <c:pt idx="4">
                  <c:v>#N/A</c:v>
                </c:pt>
                <c:pt idx="5">
                  <c:v>#N/A</c:v>
                </c:pt>
                <c:pt idx="6">
                  <c:v>#N/A</c:v>
                </c:pt>
                <c:pt idx="7">
                  <c:v>#N/A</c:v>
                </c:pt>
                <c:pt idx="8">
                  <c:v>#N/A</c:v>
                </c:pt>
                <c:pt idx="9">
                  <c:v>98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1C54-437D-8203-1172C76C3099}"/>
            </c:ext>
          </c:extLst>
        </c:ser>
        <c:dLbls>
          <c:showLegendKey val="0"/>
          <c:showVal val="1"/>
          <c:showCatName val="0"/>
          <c:showSerName val="0"/>
          <c:showPercent val="0"/>
          <c:showBubbleSize val="0"/>
        </c:dLbls>
        <c:axId val="297632112"/>
        <c:axId val="297632504"/>
      </c:scatterChart>
      <c:catAx>
        <c:axId val="297293264"/>
        <c:scaling>
          <c:orientation val="maxMin"/>
        </c:scaling>
        <c:delete val="0"/>
        <c:axPos val="l"/>
        <c:majorTickMark val="none"/>
        <c:minorTickMark val="none"/>
        <c:tickLblPos val="none"/>
        <c:spPr>
          <a:ln w="1270">
            <a:solidFill>
              <a:srgbClr val="000000"/>
            </a:solidFill>
            <a:prstDash val="solid"/>
          </a:ln>
        </c:spPr>
        <c:crossAx val="297631720"/>
        <c:crosses val="autoZero"/>
        <c:auto val="1"/>
        <c:lblAlgn val="ctr"/>
        <c:lblOffset val="100"/>
        <c:tickMarkSkip val="1"/>
        <c:noMultiLvlLbl val="0"/>
      </c:catAx>
      <c:valAx>
        <c:axId val="297631720"/>
        <c:scaling>
          <c:orientation val="minMax"/>
          <c:max val="50"/>
          <c:min val="-50"/>
        </c:scaling>
        <c:delete val="1"/>
        <c:axPos val="t"/>
        <c:numFmt formatCode="#,#00" sourceLinked="1"/>
        <c:majorTickMark val="out"/>
        <c:minorTickMark val="none"/>
        <c:tickLblPos val="none"/>
        <c:crossAx val="297293264"/>
        <c:crosses val="autoZero"/>
        <c:crossBetween val="between"/>
        <c:majorUnit val="10"/>
        <c:minorUnit val="5"/>
      </c:valAx>
      <c:valAx>
        <c:axId val="297632112"/>
        <c:scaling>
          <c:orientation val="minMax"/>
        </c:scaling>
        <c:delete val="1"/>
        <c:axPos val="b"/>
        <c:numFmt formatCode="General" sourceLinked="1"/>
        <c:majorTickMark val="out"/>
        <c:minorTickMark val="none"/>
        <c:tickLblPos val="none"/>
        <c:crossAx val="297632504"/>
        <c:crosses val="max"/>
        <c:crossBetween val="midCat"/>
      </c:valAx>
      <c:valAx>
        <c:axId val="297632504"/>
        <c:scaling>
          <c:orientation val="maxMin"/>
          <c:max val="320"/>
          <c:min val="0"/>
        </c:scaling>
        <c:delete val="1"/>
        <c:axPos val="r"/>
        <c:numFmt formatCode="General" sourceLinked="1"/>
        <c:majorTickMark val="out"/>
        <c:minorTickMark val="none"/>
        <c:tickLblPos val="none"/>
        <c:crossAx val="297632112"/>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361-4485-8904-CC99D93BBCB3}"/>
                </c:ext>
              </c:extLst>
            </c:dLbl>
            <c:dLbl>
              <c:idx val="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361-4485-8904-CC99D93BBCB3}"/>
                </c:ext>
              </c:extLst>
            </c:dLbl>
            <c:dLbl>
              <c:idx val="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361-4485-8904-CC99D93BBCB3}"/>
                </c:ext>
              </c:extLst>
            </c:dLbl>
            <c:dLbl>
              <c:idx val="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61-4485-8904-CC99D93BBCB3}"/>
                </c:ext>
              </c:extLst>
            </c:dLbl>
            <c:dLbl>
              <c:idx val="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61-4485-8904-CC99D93BBCB3}"/>
                </c:ext>
              </c:extLst>
            </c:dLbl>
            <c:dLbl>
              <c:idx val="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61-4485-8904-CC99D93BBCB3}"/>
                </c:ext>
              </c:extLst>
            </c:dLbl>
            <c:dLbl>
              <c:idx val="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61-4485-8904-CC99D93BBCB3}"/>
                </c:ext>
              </c:extLst>
            </c:dLbl>
            <c:dLbl>
              <c:idx val="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361-4485-8904-CC99D93BBCB3}"/>
                </c:ext>
              </c:extLst>
            </c:dLbl>
            <c:dLbl>
              <c:idx val="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361-4485-8904-CC99D93BBCB3}"/>
                </c:ext>
              </c:extLst>
            </c:dLbl>
            <c:dLbl>
              <c:idx val="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361-4485-8904-CC99D93BBCB3}"/>
                </c:ext>
              </c:extLst>
            </c:dLbl>
            <c:dLbl>
              <c:idx val="1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361-4485-8904-CC99D93BBCB3}"/>
                </c:ext>
              </c:extLst>
            </c:dLbl>
            <c:dLbl>
              <c:idx val="1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361-4485-8904-CC99D93BBCB3}"/>
                </c:ext>
              </c:extLst>
            </c:dLbl>
            <c:dLbl>
              <c:idx val="1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361-4485-8904-CC99D93BBCB3}"/>
                </c:ext>
              </c:extLst>
            </c:dLbl>
            <c:dLbl>
              <c:idx val="1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361-4485-8904-CC99D93BBCB3}"/>
                </c:ext>
              </c:extLst>
            </c:dLbl>
            <c:dLbl>
              <c:idx val="1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361-4485-8904-CC99D93BBCB3}"/>
                </c:ext>
              </c:extLst>
            </c:dLbl>
            <c:dLbl>
              <c:idx val="1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361-4485-8904-CC99D93BBCB3}"/>
                </c:ext>
              </c:extLst>
            </c:dLbl>
            <c:dLbl>
              <c:idx val="1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361-4485-8904-CC99D93BBCB3}"/>
                </c:ext>
              </c:extLst>
            </c:dLbl>
            <c:dLbl>
              <c:idx val="1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361-4485-8904-CC99D93BBCB3}"/>
                </c:ext>
              </c:extLst>
            </c:dLbl>
            <c:dLbl>
              <c:idx val="1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361-4485-8904-CC99D93BBCB3}"/>
                </c:ext>
              </c:extLst>
            </c:dLbl>
            <c:dLbl>
              <c:idx val="1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361-4485-8904-CC99D93BBCB3}"/>
                </c:ext>
              </c:extLst>
            </c:dLbl>
            <c:dLbl>
              <c:idx val="2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361-4485-8904-CC99D93BBCB3}"/>
                </c:ext>
              </c:extLst>
            </c:dLbl>
            <c:dLbl>
              <c:idx val="2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361-4485-8904-CC99D93BBCB3}"/>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D361-4485-8904-CC99D93BBCB3}"/>
            </c:ext>
          </c:extLst>
        </c:ser>
        <c:ser>
          <c:idx val="2"/>
          <c:order val="1"/>
          <c:spPr>
            <a:ln w="25400">
              <a:solidFill>
                <a:srgbClr val="80808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361-4485-8904-CC99D93BBCB3}"/>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361-4485-8904-CC99D93BBCB3}"/>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361-4485-8904-CC99D93BBCB3}"/>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D361-4485-8904-CC99D93BBCB3}"/>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D361-4485-8904-CC99D93BBCB3}"/>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D361-4485-8904-CC99D93BBCB3}"/>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D361-4485-8904-CC99D93BBCB3}"/>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D361-4485-8904-CC99D93BBCB3}"/>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D361-4485-8904-CC99D93BBCB3}"/>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D361-4485-8904-CC99D93BBCB3}"/>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D361-4485-8904-CC99D93BBCB3}"/>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D361-4485-8904-CC99D93BBCB3}"/>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D361-4485-8904-CC99D93BBCB3}"/>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D361-4485-8904-CC99D93BBCB3}"/>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D361-4485-8904-CC99D93BBCB3}"/>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D361-4485-8904-CC99D93BBCB3}"/>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D361-4485-8904-CC99D93BBCB3}"/>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D361-4485-8904-CC99D93BBCB3}"/>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D361-4485-8904-CC99D93BBCB3}"/>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D361-4485-8904-CC99D93BBCB3}"/>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D361-4485-8904-CC99D93BBCB3}"/>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D361-4485-8904-CC99D93BBCB3}"/>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D361-4485-8904-CC99D93BBCB3}"/>
            </c:ext>
          </c:extLst>
        </c:ser>
        <c:ser>
          <c:idx val="1"/>
          <c:order val="2"/>
          <c:spPr>
            <a:ln w="25400">
              <a:solidFill>
                <a:srgbClr val="C0C0C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D361-4485-8904-CC99D93BBCB3}"/>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D361-4485-8904-CC99D93BBCB3}"/>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D361-4485-8904-CC99D93BBCB3}"/>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D361-4485-8904-CC99D93BBCB3}"/>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D361-4485-8904-CC99D93BBCB3}"/>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D361-4485-8904-CC99D93BBCB3}"/>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D361-4485-8904-CC99D93BBCB3}"/>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D361-4485-8904-CC99D93BBCB3}"/>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D361-4485-8904-CC99D93BBCB3}"/>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D361-4485-8904-CC99D93BBCB3}"/>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D361-4485-8904-CC99D93BBCB3}"/>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D361-4485-8904-CC99D93BBCB3}"/>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D361-4485-8904-CC99D93BBCB3}"/>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D361-4485-8904-CC99D93BBCB3}"/>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D361-4485-8904-CC99D93BBCB3}"/>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D361-4485-8904-CC99D93BBCB3}"/>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D361-4485-8904-CC99D93BBCB3}"/>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D361-4485-8904-CC99D93BBCB3}"/>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D361-4485-8904-CC99D93BBCB3}"/>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D361-4485-8904-CC99D93BBCB3}"/>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D361-4485-8904-CC99D93BBCB3}"/>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D361-4485-8904-CC99D93BBCB3}"/>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D361-4485-8904-CC99D93BBCB3}"/>
            </c:ext>
          </c:extLst>
        </c:ser>
        <c:dLbls>
          <c:showLegendKey val="0"/>
          <c:showVal val="0"/>
          <c:showCatName val="0"/>
          <c:showSerName val="0"/>
          <c:showPercent val="0"/>
          <c:showBubbleSize val="0"/>
        </c:dLbls>
        <c:smooth val="0"/>
        <c:axId val="297633680"/>
        <c:axId val="297634072"/>
      </c:lineChart>
      <c:catAx>
        <c:axId val="29763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4072"/>
        <c:crosses val="autoZero"/>
        <c:auto val="1"/>
        <c:lblAlgn val="ctr"/>
        <c:lblOffset val="100"/>
        <c:tickLblSkip val="1"/>
        <c:tickMarkSkip val="1"/>
        <c:noMultiLvlLbl val="0"/>
      </c:catAx>
      <c:valAx>
        <c:axId val="29763407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3680"/>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3F0-4975-B933-A14B79B067EB}"/>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F0-4975-B933-A14B79B067EB}"/>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F0-4975-B933-A14B79B067EB}"/>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F0-4975-B933-A14B79B067EB}"/>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F0-4975-B933-A14B79B067EB}"/>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F0-4975-B933-A14B79B067EB}"/>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F0-4975-B933-A14B79B067EB}"/>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3F0-4975-B933-A14B79B067EB}"/>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3F0-4975-B933-A14B79B067EB}"/>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3F0-4975-B933-A14B79B067EB}"/>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3F0-4975-B933-A14B79B067EB}"/>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3F0-4975-B933-A14B79B067EB}"/>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3F0-4975-B933-A14B79B067EB}"/>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3F0-4975-B933-A14B79B067EB}"/>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3F0-4975-B933-A14B79B067EB}"/>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3F0-4975-B933-A14B79B067EB}"/>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3F0-4975-B933-A14B79B067EB}"/>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3F0-4975-B933-A14B79B067EB}"/>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3F0-4975-B933-A14B79B067EB}"/>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3F0-4975-B933-A14B79B067EB}"/>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3F0-4975-B933-A14B79B067EB}"/>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3F0-4975-B933-A14B79B067EB}"/>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E3F0-4975-B933-A14B79B067EB}"/>
            </c:ext>
          </c:extLst>
        </c:ser>
        <c:ser>
          <c:idx val="2"/>
          <c:order val="1"/>
          <c:spPr>
            <a:ln w="25400">
              <a:solidFill>
                <a:srgbClr val="80808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3F0-4975-B933-A14B79B067EB}"/>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3F0-4975-B933-A14B79B067EB}"/>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3F0-4975-B933-A14B79B067EB}"/>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3F0-4975-B933-A14B79B067EB}"/>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3F0-4975-B933-A14B79B067EB}"/>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3F0-4975-B933-A14B79B067EB}"/>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3F0-4975-B933-A14B79B067EB}"/>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3F0-4975-B933-A14B79B067EB}"/>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3F0-4975-B933-A14B79B067EB}"/>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3F0-4975-B933-A14B79B067EB}"/>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3F0-4975-B933-A14B79B067EB}"/>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3F0-4975-B933-A14B79B067EB}"/>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3F0-4975-B933-A14B79B067EB}"/>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3F0-4975-B933-A14B79B067EB}"/>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3F0-4975-B933-A14B79B067EB}"/>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3F0-4975-B933-A14B79B067EB}"/>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3F0-4975-B933-A14B79B067EB}"/>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3F0-4975-B933-A14B79B067EB}"/>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3F0-4975-B933-A14B79B067EB}"/>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3F0-4975-B933-A14B79B067EB}"/>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3F0-4975-B933-A14B79B067EB}"/>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3F0-4975-B933-A14B79B067EB}"/>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E3F0-4975-B933-A14B79B067EB}"/>
            </c:ext>
          </c:extLst>
        </c:ser>
        <c:ser>
          <c:idx val="1"/>
          <c:order val="2"/>
          <c:spPr>
            <a:ln w="25400">
              <a:solidFill>
                <a:srgbClr val="C0C0C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3F0-4975-B933-A14B79B067EB}"/>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3F0-4975-B933-A14B79B067EB}"/>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E3F0-4975-B933-A14B79B067EB}"/>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E3F0-4975-B933-A14B79B067EB}"/>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E3F0-4975-B933-A14B79B067EB}"/>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E3F0-4975-B933-A14B79B067EB}"/>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E3F0-4975-B933-A14B79B067EB}"/>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E3F0-4975-B933-A14B79B067EB}"/>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E3F0-4975-B933-A14B79B067EB}"/>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E3F0-4975-B933-A14B79B067EB}"/>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E3F0-4975-B933-A14B79B067EB}"/>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E3F0-4975-B933-A14B79B067EB}"/>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E3F0-4975-B933-A14B79B067EB}"/>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E3F0-4975-B933-A14B79B067EB}"/>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E3F0-4975-B933-A14B79B067EB}"/>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E3F0-4975-B933-A14B79B067EB}"/>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E3F0-4975-B933-A14B79B067EB}"/>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E3F0-4975-B933-A14B79B067EB}"/>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E3F0-4975-B933-A14B79B067EB}"/>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E3F0-4975-B933-A14B79B067EB}"/>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E3F0-4975-B933-A14B79B067EB}"/>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E3F0-4975-B933-A14B79B067EB}"/>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E3F0-4975-B933-A14B79B067EB}"/>
            </c:ext>
          </c:extLst>
        </c:ser>
        <c:dLbls>
          <c:showLegendKey val="0"/>
          <c:showVal val="0"/>
          <c:showCatName val="0"/>
          <c:showSerName val="0"/>
          <c:showPercent val="0"/>
          <c:showBubbleSize val="0"/>
        </c:dLbls>
        <c:smooth val="0"/>
        <c:axId val="292822744"/>
        <c:axId val="292823136"/>
      </c:lineChart>
      <c:catAx>
        <c:axId val="292822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3136"/>
        <c:crosses val="autoZero"/>
        <c:auto val="1"/>
        <c:lblAlgn val="ctr"/>
        <c:lblOffset val="100"/>
        <c:tickLblSkip val="1"/>
        <c:tickMarkSkip val="1"/>
        <c:noMultiLvlLbl val="0"/>
      </c:catAx>
      <c:valAx>
        <c:axId val="2928231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2744"/>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44718948978125E-2"/>
          <c:y val="9.4044031096981395E-2"/>
          <c:w val="0.93184408380111061"/>
          <c:h val="0.76175665188554964"/>
        </c:manualLayout>
      </c:layout>
      <c:lineChart>
        <c:grouping val="standard"/>
        <c:varyColors val="0"/>
        <c:ser>
          <c:idx val="0"/>
          <c:order val="0"/>
          <c:tx>
            <c:strRef>
              <c:f>Daten_Diagramme!$E$51</c:f>
              <c:strCache>
                <c:ptCount val="1"/>
                <c:pt idx="0">
                  <c:v>SvB</c:v>
                </c:pt>
              </c:strCache>
            </c:strRef>
          </c:tx>
          <c:spPr>
            <a:ln w="25400">
              <a:solidFill>
                <a:srgbClr val="000000"/>
              </a:solidFill>
              <a:prstDash val="solid"/>
            </a:ln>
          </c:spPr>
          <c:marker>
            <c:symbol val="none"/>
          </c:marker>
          <c:val>
            <c:numRef>
              <c:f>Daten_Diagramme!$E$52:$E$76</c:f>
              <c:numCache>
                <c:formatCode>#,#00</c:formatCode>
                <c:ptCount val="25"/>
                <c:pt idx="0">
                  <c:v>100</c:v>
                </c:pt>
                <c:pt idx="1">
                  <c:v>100.48337332876243</c:v>
                </c:pt>
                <c:pt idx="2">
                  <c:v>99.748028796708937</c:v>
                </c:pt>
                <c:pt idx="3">
                  <c:v>99.466061021597525</c:v>
                </c:pt>
                <c:pt idx="4">
                  <c:v>101.26328419609187</c:v>
                </c:pt>
                <c:pt idx="5">
                  <c:v>101.37298594446349</c:v>
                </c:pt>
                <c:pt idx="6">
                  <c:v>101.17929379499486</c:v>
                </c:pt>
                <c:pt idx="7">
                  <c:v>101.78779568049366</c:v>
                </c:pt>
                <c:pt idx="8">
                  <c:v>102.77082619129243</c:v>
                </c:pt>
                <c:pt idx="9">
                  <c:v>103.68272197463146</c:v>
                </c:pt>
                <c:pt idx="10">
                  <c:v>103.12649982859101</c:v>
                </c:pt>
                <c:pt idx="11">
                  <c:v>103.79070963318478</c:v>
                </c:pt>
                <c:pt idx="12">
                  <c:v>105.57079190949605</c:v>
                </c:pt>
                <c:pt idx="13">
                  <c:v>105.72848817278025</c:v>
                </c:pt>
                <c:pt idx="14">
                  <c:v>105.71391840932465</c:v>
                </c:pt>
                <c:pt idx="15">
                  <c:v>106.001028453891</c:v>
                </c:pt>
                <c:pt idx="16">
                  <c:v>107.31230716489544</c:v>
                </c:pt>
                <c:pt idx="17">
                  <c:v>108.94669180665066</c:v>
                </c:pt>
                <c:pt idx="18">
                  <c:v>108.67500857044909</c:v>
                </c:pt>
                <c:pt idx="19">
                  <c:v>109.49177236887213</c:v>
                </c:pt>
                <c:pt idx="20">
                  <c:v>110.10455947891668</c:v>
                </c:pt>
                <c:pt idx="21">
                  <c:v>110.44394926294139</c:v>
                </c:pt>
                <c:pt idx="22">
                  <c:v>110.23054508056222</c:v>
                </c:pt>
                <c:pt idx="23">
                  <c:v>110.04285224545767</c:v>
                </c:pt>
                <c:pt idx="24">
                  <c:v>111.31556393555022</c:v>
                </c:pt>
              </c:numCache>
            </c:numRef>
          </c:val>
          <c:smooth val="0"/>
          <c:extLst>
            <c:ext xmlns:c16="http://schemas.microsoft.com/office/drawing/2014/chart" uri="{C3380CC4-5D6E-409C-BE32-E72D297353CC}">
              <c16:uniqueId val="{00000000-C579-46FF-AD4B-C78F1020306E}"/>
            </c:ext>
          </c:extLst>
        </c:ser>
        <c:ser>
          <c:idx val="2"/>
          <c:order val="1"/>
          <c:tx>
            <c:strRef>
              <c:f>Daten_Diagramme!$F$51</c:f>
              <c:strCache>
                <c:ptCount val="1"/>
                <c:pt idx="0">
                  <c:v>GeB - ausschließlich</c:v>
                </c:pt>
              </c:strCache>
            </c:strRef>
          </c:tx>
          <c:spPr>
            <a:ln w="25400">
              <a:solidFill>
                <a:srgbClr val="808080"/>
              </a:solidFill>
              <a:prstDash val="solid"/>
            </a:ln>
          </c:spPr>
          <c:marker>
            <c:symbol val="none"/>
          </c:marker>
          <c:val>
            <c:numRef>
              <c:f>Daten_Diagramme!$F$52:$F$76</c:f>
              <c:numCache>
                <c:formatCode>#,#00</c:formatCode>
                <c:ptCount val="25"/>
                <c:pt idx="0">
                  <c:v>100</c:v>
                </c:pt>
                <c:pt idx="1">
                  <c:v>102.86098545054408</c:v>
                </c:pt>
                <c:pt idx="2">
                  <c:v>98.02543098178262</c:v>
                </c:pt>
                <c:pt idx="3">
                  <c:v>94.748746790561185</c:v>
                </c:pt>
                <c:pt idx="4">
                  <c:v>92.052818192933117</c:v>
                </c:pt>
                <c:pt idx="5">
                  <c:v>89.760361902433061</c:v>
                </c:pt>
                <c:pt idx="6">
                  <c:v>86.275828340872962</c:v>
                </c:pt>
                <c:pt idx="7">
                  <c:v>88.519378897175699</c:v>
                </c:pt>
                <c:pt idx="8">
                  <c:v>86.489790927986306</c:v>
                </c:pt>
                <c:pt idx="9">
                  <c:v>88.873945470106378</c:v>
                </c:pt>
                <c:pt idx="10">
                  <c:v>86.508130578310301</c:v>
                </c:pt>
                <c:pt idx="11">
                  <c:v>88.873945470106378</c:v>
                </c:pt>
                <c:pt idx="12">
                  <c:v>87.339528059665</c:v>
                </c:pt>
                <c:pt idx="13">
                  <c:v>91.808289521946449</c:v>
                </c:pt>
                <c:pt idx="14">
                  <c:v>91.545421200635786</c:v>
                </c:pt>
                <c:pt idx="15">
                  <c:v>95.066634062843875</c:v>
                </c:pt>
                <c:pt idx="16">
                  <c:v>92.309573297469129</c:v>
                </c:pt>
                <c:pt idx="17">
                  <c:v>96.350409585523906</c:v>
                </c:pt>
                <c:pt idx="18">
                  <c:v>93.660594204670502</c:v>
                </c:pt>
                <c:pt idx="19">
                  <c:v>98.043770632106614</c:v>
                </c:pt>
                <c:pt idx="20">
                  <c:v>93.795084973713173</c:v>
                </c:pt>
                <c:pt idx="21">
                  <c:v>96.582711822961244</c:v>
                </c:pt>
                <c:pt idx="22">
                  <c:v>94.253576231813184</c:v>
                </c:pt>
                <c:pt idx="23">
                  <c:v>96.069201613889234</c:v>
                </c:pt>
                <c:pt idx="24">
                  <c:v>96.747768675877239</c:v>
                </c:pt>
              </c:numCache>
            </c:numRef>
          </c:val>
          <c:smooth val="0"/>
          <c:extLst>
            <c:ext xmlns:c16="http://schemas.microsoft.com/office/drawing/2014/chart" uri="{C3380CC4-5D6E-409C-BE32-E72D297353CC}">
              <c16:uniqueId val="{00000001-C579-46FF-AD4B-C78F1020306E}"/>
            </c:ext>
          </c:extLst>
        </c:ser>
        <c:ser>
          <c:idx val="1"/>
          <c:order val="2"/>
          <c:tx>
            <c:strRef>
              <c:f>Daten_Diagramme!$G$51</c:f>
              <c:strCache>
                <c:ptCount val="1"/>
                <c:pt idx="0">
                  <c:v>GeB - im Nebenjob</c:v>
                </c:pt>
              </c:strCache>
            </c:strRef>
          </c:tx>
          <c:spPr>
            <a:ln w="25400">
              <a:solidFill>
                <a:srgbClr val="C0C0C0"/>
              </a:solidFill>
              <a:prstDash val="solid"/>
            </a:ln>
          </c:spPr>
          <c:marker>
            <c:symbol val="none"/>
          </c:marker>
          <c:val>
            <c:numRef>
              <c:f>Daten_Diagramme!$G$52:$G$76</c:f>
              <c:numCache>
                <c:formatCode>#,#00</c:formatCode>
                <c:ptCount val="25"/>
                <c:pt idx="0">
                  <c:v>100</c:v>
                </c:pt>
                <c:pt idx="1">
                  <c:v>101.19416187527644</c:v>
                </c:pt>
                <c:pt idx="2">
                  <c:v>97.187085360459974</c:v>
                </c:pt>
                <c:pt idx="3">
                  <c:v>92.79964617425918</c:v>
                </c:pt>
                <c:pt idx="4">
                  <c:v>94.745687748783723</c:v>
                </c:pt>
                <c:pt idx="5">
                  <c:v>93.87881468376824</c:v>
                </c:pt>
                <c:pt idx="6">
                  <c:v>92.516585581601063</c:v>
                </c:pt>
                <c:pt idx="7">
                  <c:v>95.586023883237502</c:v>
                </c:pt>
                <c:pt idx="8">
                  <c:v>97.903582485625833</c:v>
                </c:pt>
                <c:pt idx="9">
                  <c:v>98.8500663423264</c:v>
                </c:pt>
                <c:pt idx="10">
                  <c:v>97.638213180008847</c:v>
                </c:pt>
                <c:pt idx="11">
                  <c:v>98.991596638655466</c:v>
                </c:pt>
                <c:pt idx="12">
                  <c:v>100.87571870853604</c:v>
                </c:pt>
                <c:pt idx="13">
                  <c:v>103.8920831490491</c:v>
                </c:pt>
                <c:pt idx="14">
                  <c:v>104.39628482972137</c:v>
                </c:pt>
                <c:pt idx="15">
                  <c:v>105.89119858469704</c:v>
                </c:pt>
                <c:pt idx="16">
                  <c:v>109.20831490490934</c:v>
                </c:pt>
                <c:pt idx="17">
                  <c:v>109.26138876603272</c:v>
                </c:pt>
                <c:pt idx="18">
                  <c:v>107.13843432109687</c:v>
                </c:pt>
                <c:pt idx="19">
                  <c:v>109.6594427244582</c:v>
                </c:pt>
                <c:pt idx="20">
                  <c:v>112.97655904467049</c:v>
                </c:pt>
                <c:pt idx="21">
                  <c:v>113.18000884564353</c:v>
                </c:pt>
                <c:pt idx="22">
                  <c:v>108.96063688633349</c:v>
                </c:pt>
                <c:pt idx="23">
                  <c:v>109.49137549756745</c:v>
                </c:pt>
                <c:pt idx="24">
                  <c:v>116.1079168509509</c:v>
                </c:pt>
              </c:numCache>
            </c:numRef>
          </c:val>
          <c:smooth val="0"/>
          <c:extLst>
            <c:ext xmlns:c16="http://schemas.microsoft.com/office/drawing/2014/chart" uri="{C3380CC4-5D6E-409C-BE32-E72D297353CC}">
              <c16:uniqueId val="{00000002-C579-46FF-AD4B-C78F1020306E}"/>
            </c:ext>
          </c:extLst>
        </c:ser>
        <c:ser>
          <c:idx val="3"/>
          <c:order val="3"/>
          <c:tx>
            <c:v/>
          </c:tx>
          <c:spPr>
            <a:ln w="12700">
              <a:solidFill>
                <a:srgbClr val="FFFFFF"/>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C579-46FF-AD4B-C78F1020306E}"/>
                </c:ext>
              </c:extLst>
            </c:dLbl>
            <c:dLbl>
              <c:idx val="1"/>
              <c:delete val="1"/>
              <c:extLst>
                <c:ext xmlns:c15="http://schemas.microsoft.com/office/drawing/2012/chart" uri="{CE6537A1-D6FC-4f65-9D91-7224C49458BB}"/>
                <c:ext xmlns:c16="http://schemas.microsoft.com/office/drawing/2014/chart" uri="{C3380CC4-5D6E-409C-BE32-E72D297353CC}">
                  <c16:uniqueId val="{00000004-C579-46FF-AD4B-C78F1020306E}"/>
                </c:ext>
              </c:extLst>
            </c:dLbl>
            <c:dLbl>
              <c:idx val="2"/>
              <c:delete val="1"/>
              <c:extLst>
                <c:ext xmlns:c15="http://schemas.microsoft.com/office/drawing/2012/chart" uri="{CE6537A1-D6FC-4f65-9D91-7224C49458BB}"/>
                <c:ext xmlns:c16="http://schemas.microsoft.com/office/drawing/2014/chart" uri="{C3380CC4-5D6E-409C-BE32-E72D297353CC}">
                  <c16:uniqueId val="{00000005-C579-46FF-AD4B-C78F1020306E}"/>
                </c:ext>
              </c:extLst>
            </c:dLbl>
            <c:dLbl>
              <c:idx val="3"/>
              <c:delete val="1"/>
              <c:extLst>
                <c:ext xmlns:c15="http://schemas.microsoft.com/office/drawing/2012/chart" uri="{CE6537A1-D6FC-4f65-9D91-7224C49458BB}"/>
                <c:ext xmlns:c16="http://schemas.microsoft.com/office/drawing/2014/chart" uri="{C3380CC4-5D6E-409C-BE32-E72D297353CC}">
                  <c16:uniqueId val="{00000006-C579-46FF-AD4B-C78F1020306E}"/>
                </c:ext>
              </c:extLst>
            </c:dLbl>
            <c:dLbl>
              <c:idx val="4"/>
              <c:delete val="1"/>
              <c:extLst>
                <c:ext xmlns:c15="http://schemas.microsoft.com/office/drawing/2012/chart" uri="{CE6537A1-D6FC-4f65-9D91-7224C49458BB}"/>
                <c:ext xmlns:c16="http://schemas.microsoft.com/office/drawing/2014/chart" uri="{C3380CC4-5D6E-409C-BE32-E72D297353CC}">
                  <c16:uniqueId val="{00000007-C579-46FF-AD4B-C78F1020306E}"/>
                </c:ext>
              </c:extLst>
            </c:dLbl>
            <c:dLbl>
              <c:idx val="5"/>
              <c:delete val="1"/>
              <c:extLst>
                <c:ext xmlns:c15="http://schemas.microsoft.com/office/drawing/2012/chart" uri="{CE6537A1-D6FC-4f65-9D91-7224C49458BB}"/>
                <c:ext xmlns:c16="http://schemas.microsoft.com/office/drawing/2014/chart" uri="{C3380CC4-5D6E-409C-BE32-E72D297353CC}">
                  <c16:uniqueId val="{00000008-C579-46FF-AD4B-C78F1020306E}"/>
                </c:ext>
              </c:extLst>
            </c:dLbl>
            <c:dLbl>
              <c:idx val="6"/>
              <c:delete val="1"/>
              <c:extLst>
                <c:ext xmlns:c15="http://schemas.microsoft.com/office/drawing/2012/chart" uri="{CE6537A1-D6FC-4f65-9D91-7224C49458BB}"/>
                <c:ext xmlns:c16="http://schemas.microsoft.com/office/drawing/2014/chart" uri="{C3380CC4-5D6E-409C-BE32-E72D297353CC}">
                  <c16:uniqueId val="{00000009-C579-46FF-AD4B-C78F1020306E}"/>
                </c:ext>
              </c:extLst>
            </c:dLbl>
            <c:dLbl>
              <c:idx val="7"/>
              <c:delete val="1"/>
              <c:extLst>
                <c:ext xmlns:c15="http://schemas.microsoft.com/office/drawing/2012/chart" uri="{CE6537A1-D6FC-4f65-9D91-7224C49458BB}"/>
                <c:ext xmlns:c16="http://schemas.microsoft.com/office/drawing/2014/chart" uri="{C3380CC4-5D6E-409C-BE32-E72D297353CC}">
                  <c16:uniqueId val="{0000000A-C579-46FF-AD4B-C78F1020306E}"/>
                </c:ext>
              </c:extLst>
            </c:dLbl>
            <c:dLbl>
              <c:idx val="8"/>
              <c:delete val="1"/>
              <c:extLst>
                <c:ext xmlns:c15="http://schemas.microsoft.com/office/drawing/2012/chart" uri="{CE6537A1-D6FC-4f65-9D91-7224C49458BB}"/>
                <c:ext xmlns:c16="http://schemas.microsoft.com/office/drawing/2014/chart" uri="{C3380CC4-5D6E-409C-BE32-E72D297353CC}">
                  <c16:uniqueId val="{0000000B-C579-46FF-AD4B-C78F1020306E}"/>
                </c:ext>
              </c:extLst>
            </c:dLbl>
            <c:dLbl>
              <c:idx val="9"/>
              <c:delete val="1"/>
              <c:extLst>
                <c:ext xmlns:c15="http://schemas.microsoft.com/office/drawing/2012/chart" uri="{CE6537A1-D6FC-4f65-9D91-7224C49458BB}"/>
                <c:ext xmlns:c16="http://schemas.microsoft.com/office/drawing/2014/chart" uri="{C3380CC4-5D6E-409C-BE32-E72D297353CC}">
                  <c16:uniqueId val="{0000000C-C579-46FF-AD4B-C78F1020306E}"/>
                </c:ext>
              </c:extLst>
            </c:dLbl>
            <c:dLbl>
              <c:idx val="10"/>
              <c:delete val="1"/>
              <c:extLst>
                <c:ext xmlns:c15="http://schemas.microsoft.com/office/drawing/2012/chart" uri="{CE6537A1-D6FC-4f65-9D91-7224C49458BB}"/>
                <c:ext xmlns:c16="http://schemas.microsoft.com/office/drawing/2014/chart" uri="{C3380CC4-5D6E-409C-BE32-E72D297353CC}">
                  <c16:uniqueId val="{0000000D-C579-46FF-AD4B-C78F1020306E}"/>
                </c:ext>
              </c:extLst>
            </c:dLbl>
            <c:dLbl>
              <c:idx val="11"/>
              <c:delete val="1"/>
              <c:extLst>
                <c:ext xmlns:c15="http://schemas.microsoft.com/office/drawing/2012/chart" uri="{CE6537A1-D6FC-4f65-9D91-7224C49458BB}"/>
                <c:ext xmlns:c16="http://schemas.microsoft.com/office/drawing/2014/chart" uri="{C3380CC4-5D6E-409C-BE32-E72D297353CC}">
                  <c16:uniqueId val="{0000000E-C579-46FF-AD4B-C78F1020306E}"/>
                </c:ext>
              </c:extLst>
            </c:dLbl>
            <c:dLbl>
              <c:idx val="12"/>
              <c:delete val="1"/>
              <c:extLst>
                <c:ext xmlns:c15="http://schemas.microsoft.com/office/drawing/2012/chart" uri="{CE6537A1-D6FC-4f65-9D91-7224C49458BB}"/>
                <c:ext xmlns:c16="http://schemas.microsoft.com/office/drawing/2014/chart" uri="{C3380CC4-5D6E-409C-BE32-E72D297353CC}">
                  <c16:uniqueId val="{0000000F-C579-46FF-AD4B-C78F1020306E}"/>
                </c:ext>
              </c:extLst>
            </c:dLbl>
            <c:dLbl>
              <c:idx val="13"/>
              <c:tx>
                <c:rich>
                  <a:bodyPr/>
                  <a:lstStyle/>
                  <a:p>
                    <a:r>
                      <a:rPr lang="de-DE"/>
                      <a:t>Diagrammdarstellung wegen fehlender Daten nicht möglich.</a:t>
                    </a:r>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579-46FF-AD4B-C78F1020306E}"/>
                </c:ext>
              </c:extLst>
            </c:dLbl>
            <c:dLbl>
              <c:idx val="14"/>
              <c:delete val="1"/>
              <c:extLst>
                <c:ext xmlns:c15="http://schemas.microsoft.com/office/drawing/2012/chart" uri="{CE6537A1-D6FC-4f65-9D91-7224C49458BB}"/>
                <c:ext xmlns:c16="http://schemas.microsoft.com/office/drawing/2014/chart" uri="{C3380CC4-5D6E-409C-BE32-E72D297353CC}">
                  <c16:uniqueId val="{00000011-C579-46FF-AD4B-C78F1020306E}"/>
                </c:ext>
              </c:extLst>
            </c:dLbl>
            <c:dLbl>
              <c:idx val="15"/>
              <c:delete val="1"/>
              <c:extLst>
                <c:ext xmlns:c15="http://schemas.microsoft.com/office/drawing/2012/chart" uri="{CE6537A1-D6FC-4f65-9D91-7224C49458BB}"/>
                <c:ext xmlns:c16="http://schemas.microsoft.com/office/drawing/2014/chart" uri="{C3380CC4-5D6E-409C-BE32-E72D297353CC}">
                  <c16:uniqueId val="{00000012-C579-46FF-AD4B-C78F1020306E}"/>
                </c:ext>
              </c:extLst>
            </c:dLbl>
            <c:dLbl>
              <c:idx val="16"/>
              <c:delete val="1"/>
              <c:extLst>
                <c:ext xmlns:c15="http://schemas.microsoft.com/office/drawing/2012/chart" uri="{CE6537A1-D6FC-4f65-9D91-7224C49458BB}"/>
                <c:ext xmlns:c16="http://schemas.microsoft.com/office/drawing/2014/chart" uri="{C3380CC4-5D6E-409C-BE32-E72D297353CC}">
                  <c16:uniqueId val="{00000013-C579-46FF-AD4B-C78F1020306E}"/>
                </c:ext>
              </c:extLst>
            </c:dLbl>
            <c:dLbl>
              <c:idx val="17"/>
              <c:delete val="1"/>
              <c:extLst>
                <c:ext xmlns:c15="http://schemas.microsoft.com/office/drawing/2012/chart" uri="{CE6537A1-D6FC-4f65-9D91-7224C49458BB}"/>
                <c:ext xmlns:c16="http://schemas.microsoft.com/office/drawing/2014/chart" uri="{C3380CC4-5D6E-409C-BE32-E72D297353CC}">
                  <c16:uniqueId val="{00000014-C579-46FF-AD4B-C78F1020306E}"/>
                </c:ext>
              </c:extLst>
            </c:dLbl>
            <c:dLbl>
              <c:idx val="18"/>
              <c:delete val="1"/>
              <c:extLst>
                <c:ext xmlns:c15="http://schemas.microsoft.com/office/drawing/2012/chart" uri="{CE6537A1-D6FC-4f65-9D91-7224C49458BB}"/>
                <c:ext xmlns:c16="http://schemas.microsoft.com/office/drawing/2014/chart" uri="{C3380CC4-5D6E-409C-BE32-E72D297353CC}">
                  <c16:uniqueId val="{00000015-C579-46FF-AD4B-C78F1020306E}"/>
                </c:ext>
              </c:extLst>
            </c:dLbl>
            <c:dLbl>
              <c:idx val="19"/>
              <c:delete val="1"/>
              <c:extLst>
                <c:ext xmlns:c15="http://schemas.microsoft.com/office/drawing/2012/chart" uri="{CE6537A1-D6FC-4f65-9D91-7224C49458BB}"/>
                <c:ext xmlns:c16="http://schemas.microsoft.com/office/drawing/2014/chart" uri="{C3380CC4-5D6E-409C-BE32-E72D297353CC}">
                  <c16:uniqueId val="{00000016-C579-46FF-AD4B-C78F1020306E}"/>
                </c:ext>
              </c:extLst>
            </c:dLbl>
            <c:dLbl>
              <c:idx val="20"/>
              <c:delete val="1"/>
              <c:extLst>
                <c:ext xmlns:c15="http://schemas.microsoft.com/office/drawing/2012/chart" uri="{CE6537A1-D6FC-4f65-9D91-7224C49458BB}"/>
                <c:ext xmlns:c16="http://schemas.microsoft.com/office/drawing/2014/chart" uri="{C3380CC4-5D6E-409C-BE32-E72D297353CC}">
                  <c16:uniqueId val="{00000017-C579-46FF-AD4B-C78F1020306E}"/>
                </c:ext>
              </c:extLst>
            </c:dLbl>
            <c:dLbl>
              <c:idx val="21"/>
              <c:delete val="1"/>
              <c:extLst>
                <c:ext xmlns:c15="http://schemas.microsoft.com/office/drawing/2012/chart" uri="{CE6537A1-D6FC-4f65-9D91-7224C49458BB}"/>
                <c:ext xmlns:c16="http://schemas.microsoft.com/office/drawing/2014/chart" uri="{C3380CC4-5D6E-409C-BE32-E72D297353CC}">
                  <c16:uniqueId val="{00000018-C579-46FF-AD4B-C78F1020306E}"/>
                </c:ext>
              </c:extLst>
            </c:dLbl>
            <c:dLbl>
              <c:idx val="22"/>
              <c:delete val="1"/>
              <c:extLst>
                <c:ext xmlns:c15="http://schemas.microsoft.com/office/drawing/2012/chart" uri="{CE6537A1-D6FC-4f65-9D91-7224C49458BB}"/>
                <c:ext xmlns:c16="http://schemas.microsoft.com/office/drawing/2014/chart" uri="{C3380CC4-5D6E-409C-BE32-E72D297353CC}">
                  <c16:uniqueId val="{00000019-C579-46FF-AD4B-C78F1020306E}"/>
                </c:ext>
              </c:extLst>
            </c:dLbl>
            <c:dLbl>
              <c:idx val="23"/>
              <c:delete val="1"/>
              <c:extLst>
                <c:ext xmlns:c15="http://schemas.microsoft.com/office/drawing/2012/chart" uri="{CE6537A1-D6FC-4f65-9D91-7224C49458BB}"/>
                <c:ext xmlns:c16="http://schemas.microsoft.com/office/drawing/2014/chart" uri="{C3380CC4-5D6E-409C-BE32-E72D297353CC}">
                  <c16:uniqueId val="{0000001A-C579-46FF-AD4B-C78F1020306E}"/>
                </c:ext>
              </c:extLst>
            </c:dLbl>
            <c:dLbl>
              <c:idx val="24"/>
              <c:delete val="1"/>
              <c:extLst>
                <c:ext xmlns:c15="http://schemas.microsoft.com/office/drawing/2012/chart" uri="{CE6537A1-D6FC-4f65-9D91-7224C49458BB}"/>
                <c:ext xmlns:c16="http://schemas.microsoft.com/office/drawing/2014/chart" uri="{C3380CC4-5D6E-409C-BE32-E72D297353CC}">
                  <c16:uniqueId val="{0000001B-C579-46FF-AD4B-C78F1020306E}"/>
                </c:ext>
              </c:extLst>
            </c:dLbl>
            <c:spPr>
              <a:noFill/>
              <a:ln w="25400">
                <a:noFill/>
              </a:ln>
            </c:spPr>
            <c:txPr>
              <a:bodyPr/>
              <a:lstStyle/>
              <a:p>
                <a:pPr>
                  <a:defRPr sz="900" b="0" i="0" u="none" strike="noStrike" baseline="0">
                    <a:solidFill>
                      <a:srgbClr val="000000"/>
                    </a:solidFill>
                    <a:latin typeface="Arial"/>
                    <a:ea typeface="Arial"/>
                    <a:cs typeface="Arial"/>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Daten_Diagramme!$H$52:$H$76</c:f>
              <c:strCache>
                <c:ptCount val="25"/>
                <c:pt idx="0">
                  <c:v>Sep-19</c:v>
                </c:pt>
                <c:pt idx="4">
                  <c:v>Sep-20</c:v>
                </c:pt>
                <c:pt idx="8">
                  <c:v>Sep-21</c:v>
                </c:pt>
                <c:pt idx="12">
                  <c:v>Sep-22</c:v>
                </c:pt>
                <c:pt idx="16">
                  <c:v>Sep-23</c:v>
                </c:pt>
                <c:pt idx="20">
                  <c:v>Sep-24</c:v>
                </c:pt>
                <c:pt idx="24">
                  <c:v>Sep-25</c:v>
                </c:pt>
              </c:strCache>
            </c:strRef>
          </c:cat>
          <c:val>
            <c:numRef>
              <c:f>Daten_Diagramme!$B$52:$B$76</c:f>
              <c:numCache>
                <c:formatCode>#,##0</c:formatCode>
                <c:ptCount val="25"/>
                <c:pt idx="0">
                  <c:v>116680</c:v>
                </c:pt>
                <c:pt idx="1">
                  <c:v>117244</c:v>
                </c:pt>
                <c:pt idx="2">
                  <c:v>116386</c:v>
                </c:pt>
                <c:pt idx="3">
                  <c:v>116057</c:v>
                </c:pt>
                <c:pt idx="4">
                  <c:v>118154</c:v>
                </c:pt>
                <c:pt idx="5">
                  <c:v>118282</c:v>
                </c:pt>
                <c:pt idx="6">
                  <c:v>118056</c:v>
                </c:pt>
                <c:pt idx="7">
                  <c:v>118766</c:v>
                </c:pt>
                <c:pt idx="8">
                  <c:v>119913</c:v>
                </c:pt>
                <c:pt idx="9">
                  <c:v>120977</c:v>
                </c:pt>
                <c:pt idx="10">
                  <c:v>120328</c:v>
                </c:pt>
                <c:pt idx="11">
                  <c:v>121103</c:v>
                </c:pt>
                <c:pt idx="12">
                  <c:v>123180</c:v>
                </c:pt>
                <c:pt idx="13">
                  <c:v>123364</c:v>
                </c:pt>
                <c:pt idx="14">
                  <c:v>123347</c:v>
                </c:pt>
                <c:pt idx="15">
                  <c:v>123682</c:v>
                </c:pt>
                <c:pt idx="16">
                  <c:v>125212</c:v>
                </c:pt>
                <c:pt idx="17">
                  <c:v>127119</c:v>
                </c:pt>
                <c:pt idx="18">
                  <c:v>126802</c:v>
                </c:pt>
                <c:pt idx="19">
                  <c:v>127755</c:v>
                </c:pt>
                <c:pt idx="20">
                  <c:v>128470</c:v>
                </c:pt>
                <c:pt idx="21">
                  <c:v>128866</c:v>
                </c:pt>
                <c:pt idx="22">
                  <c:v>128617</c:v>
                </c:pt>
                <c:pt idx="23">
                  <c:v>128398</c:v>
                </c:pt>
                <c:pt idx="24">
                  <c:v>129883</c:v>
                </c:pt>
              </c:numCache>
            </c:numRef>
          </c:val>
          <c:smooth val="0"/>
          <c:extLst>
            <c:ext xmlns:c16="http://schemas.microsoft.com/office/drawing/2014/chart" uri="{C3380CC4-5D6E-409C-BE32-E72D297353CC}">
              <c16:uniqueId val="{0000001C-C579-46FF-AD4B-C78F1020306E}"/>
            </c:ext>
          </c:extLst>
        </c:ser>
        <c:dLbls>
          <c:showLegendKey val="0"/>
          <c:showVal val="0"/>
          <c:showCatName val="0"/>
          <c:showSerName val="0"/>
          <c:showPercent val="0"/>
          <c:showBubbleSize val="0"/>
        </c:dLbls>
        <c:smooth val="0"/>
        <c:axId val="297632896"/>
        <c:axId val="297635248"/>
      </c:lineChart>
      <c:catAx>
        <c:axId val="29763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5248"/>
        <c:crossesAt val="0"/>
        <c:auto val="1"/>
        <c:lblAlgn val="ctr"/>
        <c:lblOffset val="100"/>
        <c:tickLblSkip val="1"/>
        <c:tickMarkSkip val="1"/>
        <c:noMultiLvlLbl val="0"/>
      </c:catAx>
      <c:valAx>
        <c:axId val="297635248"/>
        <c:scaling>
          <c:orientation val="minMax"/>
          <c:max val="2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2896"/>
        <c:crosses val="autoZero"/>
        <c:crossBetween val="between"/>
        <c:majorUnit val="50"/>
        <c:minorUnit val="10"/>
      </c:valAx>
      <c:spPr>
        <a:noFill/>
        <a:ln w="25400">
          <a:noFill/>
        </a:ln>
      </c:spPr>
    </c:plotArea>
    <c:legend>
      <c:legendPos val="r"/>
      <c:layout>
        <c:manualLayout>
          <c:xMode val="edge"/>
          <c:yMode val="edge"/>
          <c:x val="0.26368726814176158"/>
          <c:y val="1.5673981191222569E-2"/>
          <c:w val="0.60893889939735191"/>
          <c:h val="6.269592476489029E-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50393659" l="0.78740157480314954" r="0.78740157480314954" t="0.98425196850393659"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hyperlink" Target="#Inhaltsverzeichnis!A1"/><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4.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13</xdr:row>
      <xdr:rowOff>9525</xdr:rowOff>
    </xdr:from>
    <xdr:to>
      <xdr:col>7</xdr:col>
      <xdr:colOff>1666875</xdr:colOff>
      <xdr:row>58</xdr:row>
      <xdr:rowOff>152400</xdr:rowOff>
    </xdr:to>
    <xdr:pic>
      <xdr:nvPicPr>
        <xdr:cNvPr id="2" name="Grafik 18">
          <a:extLst>
            <a:ext uri="{FF2B5EF4-FFF2-40B4-BE49-F238E27FC236}">
              <a16:creationId xmlns:a16="http://schemas.microsoft.com/office/drawing/2014/main" id="{CB922E5B-EC9D-40F7-9E23-935DA4800206}"/>
            </a:ext>
          </a:extLst>
        </xdr:cNvPr>
        <xdr:cNvPicPr>
          <a:picLocks/>
        </xdr:cNvPicPr>
      </xdr:nvPicPr>
      <xdr:blipFill>
        <a:blip xmlns:r="http://schemas.openxmlformats.org/officeDocument/2006/relationships" r:embed="rId1"/>
        <a:stretch>
          <a:fillRect/>
        </a:stretch>
      </xdr:blipFill>
      <xdr:spPr>
        <a:xfrm>
          <a:off x="203200" y="2114550"/>
          <a:ext cx="6797675" cy="7429500"/>
        </a:xfrm>
        <a:prstGeom prst="rect">
          <a:avLst/>
        </a:prstGeom>
      </xdr:spPr>
    </xdr:pic>
    <xdr:clientData/>
  </xdr:twoCellAnchor>
  <xdr:twoCellAnchor editAs="oneCell">
    <xdr:from>
      <xdr:col>0</xdr:col>
      <xdr:colOff>127000</xdr:colOff>
      <xdr:row>0</xdr:row>
      <xdr:rowOff>0</xdr:rowOff>
    </xdr:from>
    <xdr:to>
      <xdr:col>7</xdr:col>
      <xdr:colOff>1660525</xdr:colOff>
      <xdr:row>14</xdr:row>
      <xdr:rowOff>88900</xdr:rowOff>
    </xdr:to>
    <xdr:pic>
      <xdr:nvPicPr>
        <xdr:cNvPr id="3" name="Bild 14">
          <a:extLst>
            <a:ext uri="{FF2B5EF4-FFF2-40B4-BE49-F238E27FC236}">
              <a16:creationId xmlns:a16="http://schemas.microsoft.com/office/drawing/2014/main" id="{9F348DFA-5704-4AE8-BC8F-E699D6395D75}"/>
            </a:ext>
          </a:extLst>
        </xdr:cNvPr>
        <xdr:cNvPicPr>
          <a:picLocks/>
        </xdr:cNvPicPr>
      </xdr:nvPicPr>
      <xdr:blipFill>
        <a:blip xmlns:r="http://schemas.openxmlformats.org/officeDocument/2006/relationships" r:embed="rId2"/>
        <a:stretch>
          <a:fillRect/>
        </a:stretch>
      </xdr:blipFill>
      <xdr:spPr>
        <a:xfrm>
          <a:off x="127000" y="0"/>
          <a:ext cx="6867525" cy="2355850"/>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99604</xdr:rowOff>
    </xdr:to>
    <xdr:pic>
      <xdr:nvPicPr>
        <xdr:cNvPr id="4" name="Bild 2">
          <a:extLst>
            <a:ext uri="{FF2B5EF4-FFF2-40B4-BE49-F238E27FC236}">
              <a16:creationId xmlns:a16="http://schemas.microsoft.com/office/drawing/2014/main" id="{9ECFEDF9-6256-459A-A740-8633D9C93C45}"/>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57175" y="9037864"/>
          <a:ext cx="2025326" cy="453390"/>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0</xdr:col>
      <xdr:colOff>758031</xdr:colOff>
      <xdr:row>2</xdr:row>
      <xdr:rowOff>69057</xdr:rowOff>
    </xdr:from>
    <xdr:to>
      <xdr:col>7</xdr:col>
      <xdr:colOff>977106</xdr:colOff>
      <xdr:row>3</xdr:row>
      <xdr:rowOff>126207</xdr:rowOff>
    </xdr:to>
    <xdr:sp macro="" textlink="">
      <xdr:nvSpPr>
        <xdr:cNvPr id="5" name="Kopfbereich">
          <a:extLst>
            <a:ext uri="{FF2B5EF4-FFF2-40B4-BE49-F238E27FC236}">
              <a16:creationId xmlns:a16="http://schemas.microsoft.com/office/drawing/2014/main" id="{A2F1F8E7-50E0-475C-B7F7-6948FAC5BBC6}"/>
            </a:ext>
          </a:extLst>
        </xdr:cNvPr>
        <xdr:cNvSpPr txBox="1"/>
      </xdr:nvSpPr>
      <xdr:spPr>
        <a:xfrm>
          <a:off x="758031" y="392907"/>
          <a:ext cx="5553075"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746126</xdr:colOff>
      <xdr:row>5</xdr:row>
      <xdr:rowOff>14289</xdr:rowOff>
    </xdr:from>
    <xdr:to>
      <xdr:col>7</xdr:col>
      <xdr:colOff>917576</xdr:colOff>
      <xdr:row>9</xdr:row>
      <xdr:rowOff>47625</xdr:rowOff>
    </xdr:to>
    <xdr:sp macro="" textlink="">
      <xdr:nvSpPr>
        <xdr:cNvPr id="6" name="Titel">
          <a:extLst>
            <a:ext uri="{FF2B5EF4-FFF2-40B4-BE49-F238E27FC236}">
              <a16:creationId xmlns:a16="http://schemas.microsoft.com/office/drawing/2014/main" id="{EB4471A0-C0BD-48B2-8487-DA86FEEBCE94}"/>
            </a:ext>
          </a:extLst>
        </xdr:cNvPr>
        <xdr:cNvSpPr txBox="1"/>
      </xdr:nvSpPr>
      <xdr:spPr>
        <a:xfrm>
          <a:off x="746126" y="823914"/>
          <a:ext cx="5505450" cy="68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Regionalreport</a:t>
          </a:r>
          <a:r>
            <a:rPr lang="de-DE" sz="2200" b="1" i="0" baseline="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 über </a:t>
          </a:r>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Beschäftigte (Quartalszahlen)</a:t>
          </a:r>
        </a:p>
      </xdr:txBody>
    </xdr:sp>
    <xdr:clientData/>
  </xdr:twoCellAnchor>
  <xdr:twoCellAnchor>
    <xdr:from>
      <xdr:col>1</xdr:col>
      <xdr:colOff>3175</xdr:colOff>
      <xdr:row>9</xdr:row>
      <xdr:rowOff>64293</xdr:rowOff>
    </xdr:from>
    <xdr:to>
      <xdr:col>7</xdr:col>
      <xdr:colOff>1212850</xdr:colOff>
      <xdr:row>10</xdr:row>
      <xdr:rowOff>152400</xdr:rowOff>
    </xdr:to>
    <xdr:sp macro="" textlink="">
      <xdr:nvSpPr>
        <xdr:cNvPr id="7" name="Region">
          <a:extLst>
            <a:ext uri="{FF2B5EF4-FFF2-40B4-BE49-F238E27FC236}">
              <a16:creationId xmlns:a16="http://schemas.microsoft.com/office/drawing/2014/main" id="{02DC4424-1389-4835-A481-55DF3C6F2785}"/>
            </a:ext>
          </a:extLst>
        </xdr:cNvPr>
        <xdr:cNvSpPr txBox="1"/>
      </xdr:nvSpPr>
      <xdr:spPr>
        <a:xfrm>
          <a:off x="765175" y="1521618"/>
          <a:ext cx="5781675" cy="250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Mainz, kreisfreie Stadt (07315)</a:t>
          </a:r>
        </a:p>
      </xdr:txBody>
    </xdr:sp>
    <xdr:clientData/>
  </xdr:twoCellAnchor>
  <xdr:twoCellAnchor>
    <xdr:from>
      <xdr:col>1</xdr:col>
      <xdr:colOff>0</xdr:colOff>
      <xdr:row>11</xdr:row>
      <xdr:rowOff>4763</xdr:rowOff>
    </xdr:from>
    <xdr:to>
      <xdr:col>5</xdr:col>
      <xdr:colOff>9525</xdr:colOff>
      <xdr:row>12</xdr:row>
      <xdr:rowOff>104775</xdr:rowOff>
    </xdr:to>
    <xdr:sp macro="" textlink="">
      <xdr:nvSpPr>
        <xdr:cNvPr id="8" name="Berichtsmonat">
          <a:extLst>
            <a:ext uri="{FF2B5EF4-FFF2-40B4-BE49-F238E27FC236}">
              <a16:creationId xmlns:a16="http://schemas.microsoft.com/office/drawing/2014/main" id="{64ECB2DB-4D8F-4B12-9767-ECAC1B14F510}"/>
            </a:ext>
          </a:extLst>
        </xdr:cNvPr>
        <xdr:cNvSpPr txBox="1"/>
      </xdr:nvSpPr>
      <xdr:spPr>
        <a:xfrm>
          <a:off x="762000" y="1785938"/>
          <a:ext cx="3057525" cy="261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30. September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76200</xdr:colOff>
      <xdr:row>0</xdr:row>
      <xdr:rowOff>400050</xdr:rowOff>
    </xdr:to>
    <xdr:pic>
      <xdr:nvPicPr>
        <xdr:cNvPr id="2" name="rot" descr="Statistik-4c-200">
          <a:extLst>
            <a:ext uri="{FF2B5EF4-FFF2-40B4-BE49-F238E27FC236}">
              <a16:creationId xmlns:a16="http://schemas.microsoft.com/office/drawing/2014/main" id="{1BBA12B3-9CD3-456F-B663-EBB1DCCDFA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31750</xdr:colOff>
      <xdr:row>2</xdr:row>
      <xdr:rowOff>0</xdr:rowOff>
    </xdr:from>
    <xdr:to>
      <xdr:col>9</xdr:col>
      <xdr:colOff>603250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EBE02E2F-0691-4785-B810-5E38E22FA335}"/>
            </a:ext>
          </a:extLst>
        </xdr:cNvPr>
        <xdr:cNvSpPr txBox="1"/>
      </xdr:nvSpPr>
      <xdr:spPr>
        <a:xfrm>
          <a:off x="55657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1181100</xdr:colOff>
      <xdr:row>0</xdr:row>
      <xdr:rowOff>400050</xdr:rowOff>
    </xdr:to>
    <xdr:pic>
      <xdr:nvPicPr>
        <xdr:cNvPr id="2" name="rot" descr="Statistik-4c-200">
          <a:extLst>
            <a:ext uri="{FF2B5EF4-FFF2-40B4-BE49-F238E27FC236}">
              <a16:creationId xmlns:a16="http://schemas.microsoft.com/office/drawing/2014/main" id="{234C28AD-985B-4AE2-BE9A-C178E56AE4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584200</xdr:colOff>
      <xdr:row>2</xdr:row>
      <xdr:rowOff>0</xdr:rowOff>
    </xdr:from>
    <xdr:to>
      <xdr:col>11</xdr:col>
      <xdr:colOff>508000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D3FE2680-A17B-4E23-BF8C-81A7F09D2F12}"/>
            </a:ext>
          </a:extLst>
        </xdr:cNvPr>
        <xdr:cNvSpPr txBox="1"/>
      </xdr:nvSpPr>
      <xdr:spPr>
        <a:xfrm>
          <a:off x="608965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43B2E60F-6502-4869-A027-6735787A0B4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574AA6EE-9F2F-4A3D-82A2-B569197F5C7F}"/>
            </a:ext>
          </a:extLst>
        </xdr:cNvPr>
        <xdr:cNvSpPr txBox="1"/>
      </xdr:nvSpPr>
      <xdr:spPr>
        <a:xfrm>
          <a:off x="75469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A9AEEC60-980A-4A02-9728-BBA51CA475C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2</xdr:row>
      <xdr:rowOff>0</xdr:rowOff>
    </xdr:from>
    <xdr:to>
      <xdr:col>10</xdr:col>
      <xdr:colOff>574675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5C059A05-F5AA-4F77-85FF-D2D674D92490}"/>
            </a:ext>
          </a:extLst>
        </xdr:cNvPr>
        <xdr:cNvSpPr txBox="1"/>
      </xdr:nvSpPr>
      <xdr:spPr>
        <a:xfrm>
          <a:off x="676592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4</xdr:col>
      <xdr:colOff>733425</xdr:colOff>
      <xdr:row>0</xdr:row>
      <xdr:rowOff>400050</xdr:rowOff>
    </xdr:to>
    <xdr:pic>
      <xdr:nvPicPr>
        <xdr:cNvPr id="2" name="rot" descr="Statistik-4c-200">
          <a:extLst>
            <a:ext uri="{FF2B5EF4-FFF2-40B4-BE49-F238E27FC236}">
              <a16:creationId xmlns:a16="http://schemas.microsoft.com/office/drawing/2014/main" id="{7E6FBBCF-A7D5-4FD7-8436-4E3B05B122E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95250</xdr:colOff>
      <xdr:row>1</xdr:row>
      <xdr:rowOff>19050</xdr:rowOff>
    </xdr:from>
    <xdr:to>
      <xdr:col>12</xdr:col>
      <xdr:colOff>57150</xdr:colOff>
      <xdr:row>2</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2B635023-8790-4896-B3B1-575772D442E2}"/>
            </a:ext>
          </a:extLst>
        </xdr:cNvPr>
        <xdr:cNvSpPr txBox="1"/>
      </xdr:nvSpPr>
      <xdr:spPr>
        <a:xfrm>
          <a:off x="5705475" y="485775"/>
          <a:ext cx="1190625" cy="2381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12A34CC7-B321-4873-BCE4-D90C964F06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165100</xdr:colOff>
      <xdr:row>2</xdr:row>
      <xdr:rowOff>0</xdr:rowOff>
    </xdr:from>
    <xdr:to>
      <xdr:col>10</xdr:col>
      <xdr:colOff>88900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59C09047-C84F-4EEF-B297-19ED6D18C5D6}"/>
            </a:ext>
          </a:extLst>
        </xdr:cNvPr>
        <xdr:cNvSpPr txBox="1"/>
      </xdr:nvSpPr>
      <xdr:spPr>
        <a:xfrm>
          <a:off x="77470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8628F693-6C58-4F7A-94DB-9B124DD5237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641350</xdr:colOff>
      <xdr:row>1</xdr:row>
      <xdr:rowOff>66675</xdr:rowOff>
    </xdr:from>
    <xdr:to>
      <xdr:col>10</xdr:col>
      <xdr:colOff>565150</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328192E2-1B4C-45DA-8569-52A6B2A1C204}"/>
            </a:ext>
          </a:extLst>
        </xdr:cNvPr>
        <xdr:cNvSpPr txBox="1"/>
      </xdr:nvSpPr>
      <xdr:spPr>
        <a:xfrm>
          <a:off x="675640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D293ACC5-3B10-4F26-9B3B-E629956FECF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409963FC-487B-4257-8DC4-A88D34C926A1}"/>
            </a:ext>
          </a:extLst>
        </xdr:cNvPr>
        <xdr:cNvSpPr txBox="1"/>
      </xdr:nvSpPr>
      <xdr:spPr>
        <a:xfrm>
          <a:off x="75469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037E9CB6-8076-4455-A27C-40B12F01765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1</xdr:row>
      <xdr:rowOff>66675</xdr:rowOff>
    </xdr:from>
    <xdr:to>
      <xdr:col>10</xdr:col>
      <xdr:colOff>574675</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8FB3D6E5-6926-4BC4-9A14-55A5599663EA}"/>
            </a:ext>
          </a:extLst>
        </xdr:cNvPr>
        <xdr:cNvSpPr txBox="1"/>
      </xdr:nvSpPr>
      <xdr:spPr>
        <a:xfrm>
          <a:off x="6765925"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58</xdr:row>
      <xdr:rowOff>0</xdr:rowOff>
    </xdr:from>
    <xdr:to>
      <xdr:col>11</xdr:col>
      <xdr:colOff>76200</xdr:colOff>
      <xdr:row>58</xdr:row>
      <xdr:rowOff>0</xdr:rowOff>
    </xdr:to>
    <xdr:graphicFrame macro="">
      <xdr:nvGraphicFramePr>
        <xdr:cNvPr id="2" name="Chart 3">
          <a:extLst>
            <a:ext uri="{FF2B5EF4-FFF2-40B4-BE49-F238E27FC236}">
              <a16:creationId xmlns:a16="http://schemas.microsoft.com/office/drawing/2014/main" id="{CBD8E9FF-62FA-4C12-BD7E-FB63D2C56C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58</xdr:row>
      <xdr:rowOff>0</xdr:rowOff>
    </xdr:from>
    <xdr:to>
      <xdr:col>11</xdr:col>
      <xdr:colOff>66675</xdr:colOff>
      <xdr:row>58</xdr:row>
      <xdr:rowOff>0</xdr:rowOff>
    </xdr:to>
    <xdr:graphicFrame macro="">
      <xdr:nvGraphicFramePr>
        <xdr:cNvPr id="3" name="Chart 4">
          <a:extLst>
            <a:ext uri="{FF2B5EF4-FFF2-40B4-BE49-F238E27FC236}">
              <a16:creationId xmlns:a16="http://schemas.microsoft.com/office/drawing/2014/main" id="{A65C0450-691E-401C-914D-7CA11A333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19050</xdr:colOff>
      <xdr:row>0</xdr:row>
      <xdr:rowOff>9525</xdr:rowOff>
    </xdr:from>
    <xdr:to>
      <xdr:col>2</xdr:col>
      <xdr:colOff>152400</xdr:colOff>
      <xdr:row>0</xdr:row>
      <xdr:rowOff>381000</xdr:rowOff>
    </xdr:to>
    <xdr:pic>
      <xdr:nvPicPr>
        <xdr:cNvPr id="4" name="rot" descr="Statistik-4c-200">
          <a:extLst>
            <a:ext uri="{FF2B5EF4-FFF2-40B4-BE49-F238E27FC236}">
              <a16:creationId xmlns:a16="http://schemas.microsoft.com/office/drawing/2014/main" id="{F35C9896-A15F-4374-A240-F92F28D84E76}"/>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050" y="9525"/>
          <a:ext cx="1905000" cy="371475"/>
        </a:xfrm>
        <a:prstGeom prst="rect">
          <a:avLst/>
        </a:prstGeom>
        <a:noFill/>
        <a:ln w="9525">
          <a:noFill/>
          <a:miter lim="800000"/>
          <a:headEnd/>
          <a:tailEnd/>
        </a:ln>
      </xdr:spPr>
    </xdr:pic>
    <xdr:clientData/>
  </xdr:twoCellAnchor>
  <xdr:twoCellAnchor>
    <xdr:from>
      <xdr:col>0</xdr:col>
      <xdr:colOff>0</xdr:colOff>
      <xdr:row>56</xdr:row>
      <xdr:rowOff>136526</xdr:rowOff>
    </xdr:from>
    <xdr:to>
      <xdr:col>12</xdr:col>
      <xdr:colOff>485774</xdr:colOff>
      <xdr:row>71</xdr:row>
      <xdr:rowOff>63500</xdr:rowOff>
    </xdr:to>
    <xdr:graphicFrame macro="">
      <xdr:nvGraphicFramePr>
        <xdr:cNvPr id="5" name="Chart 5">
          <a:extLst>
            <a:ext uri="{FF2B5EF4-FFF2-40B4-BE49-F238E27FC236}">
              <a16:creationId xmlns:a16="http://schemas.microsoft.com/office/drawing/2014/main" id="{14C75C96-9CD5-41A0-84C2-3BA860DF06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609600</xdr:colOff>
      <xdr:row>2</xdr:row>
      <xdr:rowOff>142875</xdr:rowOff>
    </xdr:from>
    <xdr:to>
      <xdr:col>12</xdr:col>
      <xdr:colOff>530225</xdr:colOff>
      <xdr:row>3</xdr:row>
      <xdr:rowOff>53975</xdr:rowOff>
    </xdr:to>
    <xdr:sp macro="" textlink="">
      <xdr:nvSpPr>
        <xdr:cNvPr id="6" name="Inhalt">
          <a:hlinkClick xmlns:r="http://schemas.openxmlformats.org/officeDocument/2006/relationships" r:id="rId5"/>
          <a:extLst>
            <a:ext uri="{FF2B5EF4-FFF2-40B4-BE49-F238E27FC236}">
              <a16:creationId xmlns:a16="http://schemas.microsoft.com/office/drawing/2014/main" id="{F7891CF2-949D-4FA0-AF2A-78543FF1438F}"/>
            </a:ext>
          </a:extLst>
        </xdr:cNvPr>
        <xdr:cNvSpPr txBox="1"/>
      </xdr:nvSpPr>
      <xdr:spPr>
        <a:xfrm>
          <a:off x="7562850" y="752475"/>
          <a:ext cx="1216025"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8A23B791-C5C5-4599-8AD1-AD50333B83C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651510</xdr:colOff>
      <xdr:row>43</xdr:row>
      <xdr:rowOff>76200</xdr:rowOff>
    </xdr:from>
    <xdr:ext cx="206464" cy="264560"/>
    <xdr:sp macro="" textlink="">
      <xdr:nvSpPr>
        <xdr:cNvPr id="2" name="Textfeld 1">
          <a:extLst>
            <a:ext uri="{FF2B5EF4-FFF2-40B4-BE49-F238E27FC236}">
              <a16:creationId xmlns:a16="http://schemas.microsoft.com/office/drawing/2014/main" id="{C170D18A-3676-479C-954C-0433ED27AC08}"/>
            </a:ext>
          </a:extLst>
        </xdr:cNvPr>
        <xdr:cNvSpPr txBox="1"/>
      </xdr:nvSpPr>
      <xdr:spPr>
        <a:xfrm>
          <a:off x="12624435" y="184499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66900" cy="390525"/>
    <xdr:pic>
      <xdr:nvPicPr>
        <xdr:cNvPr id="3" name="BA-Logo" descr="Statistik-4c-100dpi">
          <a:extLst>
            <a:ext uri="{FF2B5EF4-FFF2-40B4-BE49-F238E27FC236}">
              <a16:creationId xmlns:a16="http://schemas.microsoft.com/office/drawing/2014/main" id="{A2FB5A14-5DFD-4BA0-AA94-CEB9B9800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1</xdr:col>
      <xdr:colOff>4143375</xdr:colOff>
      <xdr:row>1</xdr:row>
      <xdr:rowOff>38100</xdr:rowOff>
    </xdr:from>
    <xdr:to>
      <xdr:col>1</xdr:col>
      <xdr:colOff>5362575</xdr:colOff>
      <xdr:row>1</xdr:row>
      <xdr:rowOff>266700</xdr:rowOff>
    </xdr:to>
    <xdr:sp macro="" textlink="">
      <xdr:nvSpPr>
        <xdr:cNvPr id="4" name="Inhalt">
          <a:hlinkClick xmlns:r="http://schemas.openxmlformats.org/officeDocument/2006/relationships" r:id="rId2"/>
          <a:extLst>
            <a:ext uri="{FF2B5EF4-FFF2-40B4-BE49-F238E27FC236}">
              <a16:creationId xmlns:a16="http://schemas.microsoft.com/office/drawing/2014/main" id="{319FB063-94A1-4431-A3AC-B42F9673B20D}"/>
            </a:ext>
          </a:extLst>
        </xdr:cNvPr>
        <xdr:cNvSpPr txBox="1"/>
      </xdr:nvSpPr>
      <xdr:spPr>
        <a:xfrm>
          <a:off x="4286250"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xdr:colOff>
      <xdr:row>0</xdr:row>
      <xdr:rowOff>31750</xdr:rowOff>
    </xdr:from>
    <xdr:to>
      <xdr:col>1</xdr:col>
      <xdr:colOff>1835150</xdr:colOff>
      <xdr:row>0</xdr:row>
      <xdr:rowOff>412750</xdr:rowOff>
    </xdr:to>
    <xdr:pic>
      <xdr:nvPicPr>
        <xdr:cNvPr id="2" name="BA-Logo">
          <a:extLst>
            <a:ext uri="{FF2B5EF4-FFF2-40B4-BE49-F238E27FC236}">
              <a16:creationId xmlns:a16="http://schemas.microsoft.com/office/drawing/2014/main" id="{F4D7A55B-9ACC-4A4A-B0C8-14F7D1B36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31750"/>
          <a:ext cx="1828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9</xdr:col>
      <xdr:colOff>647700</xdr:colOff>
      <xdr:row>43</xdr:row>
      <xdr:rowOff>76200</xdr:rowOff>
    </xdr:from>
    <xdr:ext cx="184731" cy="264560"/>
    <xdr:sp macro="" textlink="">
      <xdr:nvSpPr>
        <xdr:cNvPr id="2" name="Textfeld 1">
          <a:extLst>
            <a:ext uri="{FF2B5EF4-FFF2-40B4-BE49-F238E27FC236}">
              <a16:creationId xmlns:a16="http://schemas.microsoft.com/office/drawing/2014/main" id="{4686D472-2A2C-42F4-BEA3-06A5FDB56ADF}"/>
            </a:ext>
          </a:extLst>
        </xdr:cNvPr>
        <xdr:cNvSpPr txBox="1"/>
      </xdr:nvSpPr>
      <xdr:spPr>
        <a:xfrm>
          <a:off x="11963400" y="1791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1</xdr:col>
      <xdr:colOff>19050</xdr:colOff>
      <xdr:row>0</xdr:row>
      <xdr:rowOff>31750</xdr:rowOff>
    </xdr:from>
    <xdr:to>
      <xdr:col>1</xdr:col>
      <xdr:colOff>1835150</xdr:colOff>
      <xdr:row>0</xdr:row>
      <xdr:rowOff>412750</xdr:rowOff>
    </xdr:to>
    <xdr:pic>
      <xdr:nvPicPr>
        <xdr:cNvPr id="3" name="BA-Logo">
          <a:extLst>
            <a:ext uri="{FF2B5EF4-FFF2-40B4-BE49-F238E27FC236}">
              <a16:creationId xmlns:a16="http://schemas.microsoft.com/office/drawing/2014/main" id="{081A7397-4842-4EBB-9F70-CCC705340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1750"/>
          <a:ext cx="1816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9</xdr:col>
      <xdr:colOff>651510</xdr:colOff>
      <xdr:row>51</xdr:row>
      <xdr:rowOff>76200</xdr:rowOff>
    </xdr:from>
    <xdr:ext cx="206464" cy="264560"/>
    <xdr:sp macro="" textlink="">
      <xdr:nvSpPr>
        <xdr:cNvPr id="2" name="Textfeld 1">
          <a:extLst>
            <a:ext uri="{FF2B5EF4-FFF2-40B4-BE49-F238E27FC236}">
              <a16:creationId xmlns:a16="http://schemas.microsoft.com/office/drawing/2014/main" id="{9D180DED-124A-481B-A2D3-3043F4257F72}"/>
            </a:ext>
          </a:extLst>
        </xdr:cNvPr>
        <xdr:cNvSpPr txBox="1"/>
      </xdr:nvSpPr>
      <xdr:spPr>
        <a:xfrm>
          <a:off x="11500485" y="16992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0</xdr:colOff>
      <xdr:row>0</xdr:row>
      <xdr:rowOff>44450</xdr:rowOff>
    </xdr:from>
    <xdr:to>
      <xdr:col>1</xdr:col>
      <xdr:colOff>1870075</xdr:colOff>
      <xdr:row>0</xdr:row>
      <xdr:rowOff>434975</xdr:rowOff>
    </xdr:to>
    <xdr:pic>
      <xdr:nvPicPr>
        <xdr:cNvPr id="3" name="BA-Logo" descr="Statistik-4c-100dpi">
          <a:extLst>
            <a:ext uri="{FF2B5EF4-FFF2-40B4-BE49-F238E27FC236}">
              <a16:creationId xmlns:a16="http://schemas.microsoft.com/office/drawing/2014/main" id="{78A472AE-4427-4159-B17F-8266B7209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4450"/>
          <a:ext cx="1870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19970D67-9BCB-4AF4-AAAC-2F4263740D01}"/>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F80CD0AD-AFB4-4D3A-9253-E22F60D2F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04AA5C5F-B2C8-4DEE-A3D0-83C80687479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34B66AB1-95DA-4CC0-8EAC-7BA965A64EB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171450</xdr:colOff>
      <xdr:row>3</xdr:row>
      <xdr:rowOff>38100</xdr:rowOff>
    </xdr:to>
    <xdr:sp macro="" textlink="">
      <xdr:nvSpPr>
        <xdr:cNvPr id="2" name="Inhalt">
          <a:hlinkClick xmlns:r="http://schemas.openxmlformats.org/officeDocument/2006/relationships" r:id="rId1"/>
          <a:extLst>
            <a:ext uri="{FF2B5EF4-FFF2-40B4-BE49-F238E27FC236}">
              <a16:creationId xmlns:a16="http://schemas.microsoft.com/office/drawing/2014/main" id="{E582C616-D706-4ECC-A26B-78014E99E13C}"/>
            </a:ext>
          </a:extLst>
        </xdr:cNvPr>
        <xdr:cNvSpPr txBox="1"/>
      </xdr:nvSpPr>
      <xdr:spPr>
        <a:xfrm>
          <a:off x="0" y="3810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3E97A05A-4E26-4DCB-B5C2-375058F7C2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600075</xdr:colOff>
      <xdr:row>1</xdr:row>
      <xdr:rowOff>0</xdr:rowOff>
    </xdr:to>
    <xdr:pic>
      <xdr:nvPicPr>
        <xdr:cNvPr id="2" name="Picture 3" descr="Statistik-4c-200">
          <a:extLst>
            <a:ext uri="{FF2B5EF4-FFF2-40B4-BE49-F238E27FC236}">
              <a16:creationId xmlns:a16="http://schemas.microsoft.com/office/drawing/2014/main" id="{204F113B-DB3B-4417-8D97-C1781CE5BE1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419100</xdr:colOff>
      <xdr:row>0</xdr:row>
      <xdr:rowOff>400050</xdr:rowOff>
    </xdr:to>
    <xdr:pic>
      <xdr:nvPicPr>
        <xdr:cNvPr id="2" name="rot" descr="Statistik-4c-200">
          <a:extLst>
            <a:ext uri="{FF2B5EF4-FFF2-40B4-BE49-F238E27FC236}">
              <a16:creationId xmlns:a16="http://schemas.microsoft.com/office/drawing/2014/main" id="{449DF3CF-8B5E-482F-983A-E2E4511A7D1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editAs="oneCell">
    <xdr:from>
      <xdr:col>0</xdr:col>
      <xdr:colOff>19050</xdr:colOff>
      <xdr:row>0</xdr:row>
      <xdr:rowOff>9525</xdr:rowOff>
    </xdr:from>
    <xdr:to>
      <xdr:col>2</xdr:col>
      <xdr:colOff>419100</xdr:colOff>
      <xdr:row>0</xdr:row>
      <xdr:rowOff>400050</xdr:rowOff>
    </xdr:to>
    <xdr:pic>
      <xdr:nvPicPr>
        <xdr:cNvPr id="3" name="rot" descr="Statistik-4c-200">
          <a:extLst>
            <a:ext uri="{FF2B5EF4-FFF2-40B4-BE49-F238E27FC236}">
              <a16:creationId xmlns:a16="http://schemas.microsoft.com/office/drawing/2014/main" id="{096A5C62-14D3-4AAF-9338-66DBD3EFBB1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22225</xdr:colOff>
      <xdr:row>1</xdr:row>
      <xdr:rowOff>66675</xdr:rowOff>
    </xdr:from>
    <xdr:to>
      <xdr:col>9</xdr:col>
      <xdr:colOff>593725</xdr:colOff>
      <xdr:row>2</xdr:row>
      <xdr:rowOff>219075</xdr:rowOff>
    </xdr:to>
    <xdr:sp macro="" textlink="">
      <xdr:nvSpPr>
        <xdr:cNvPr id="4" name="Inhalt">
          <a:hlinkClick xmlns:r="http://schemas.openxmlformats.org/officeDocument/2006/relationships" r:id="rId2"/>
          <a:extLst>
            <a:ext uri="{FF2B5EF4-FFF2-40B4-BE49-F238E27FC236}">
              <a16:creationId xmlns:a16="http://schemas.microsoft.com/office/drawing/2014/main" id="{EF3C1746-7D12-4CDF-ABB1-815A37805A14}"/>
            </a:ext>
          </a:extLst>
        </xdr:cNvPr>
        <xdr:cNvSpPr txBox="1"/>
      </xdr:nvSpPr>
      <xdr:spPr>
        <a:xfrm>
          <a:off x="521335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twoCellAnchor editAs="oneCell">
    <xdr:from>
      <xdr:col>0</xdr:col>
      <xdr:colOff>19050</xdr:colOff>
      <xdr:row>0</xdr:row>
      <xdr:rowOff>9525</xdr:rowOff>
    </xdr:from>
    <xdr:to>
      <xdr:col>2</xdr:col>
      <xdr:colOff>419100</xdr:colOff>
      <xdr:row>0</xdr:row>
      <xdr:rowOff>400050</xdr:rowOff>
    </xdr:to>
    <xdr:pic>
      <xdr:nvPicPr>
        <xdr:cNvPr id="5" name="rot" descr="Statistik-4c-200">
          <a:extLst>
            <a:ext uri="{FF2B5EF4-FFF2-40B4-BE49-F238E27FC236}">
              <a16:creationId xmlns:a16="http://schemas.microsoft.com/office/drawing/2014/main" id="{E42C641B-EC26-4547-88D2-090B731EC0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xdr:row>
      <xdr:rowOff>95250</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E02F5DB0-2932-45F4-A995-8DEE7D4C28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7</xdr:row>
      <xdr:rowOff>95250</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89EF839D-3B81-4E65-A20D-FE660E668A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14</xdr:row>
      <xdr:rowOff>38100</xdr:rowOff>
    </xdr:from>
    <xdr:to>
      <xdr:col>5</xdr:col>
      <xdr:colOff>990600</xdr:colOff>
      <xdr:row>43</xdr:row>
      <xdr:rowOff>19050</xdr:rowOff>
    </xdr:to>
    <xdr:graphicFrame macro="">
      <xdr:nvGraphicFramePr>
        <xdr:cNvPr id="4" name="Chart 13">
          <a:extLst>
            <a:ext uri="{FF2B5EF4-FFF2-40B4-BE49-F238E27FC236}">
              <a16:creationId xmlns:a16="http://schemas.microsoft.com/office/drawing/2014/main" id="{47DB8096-DFF1-4553-88D0-3531B56066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14</xdr:row>
      <xdr:rowOff>38100</xdr:rowOff>
    </xdr:from>
    <xdr:to>
      <xdr:col>8</xdr:col>
      <xdr:colOff>990600</xdr:colOff>
      <xdr:row>43</xdr:row>
      <xdr:rowOff>19050</xdr:rowOff>
    </xdr:to>
    <xdr:graphicFrame macro="">
      <xdr:nvGraphicFramePr>
        <xdr:cNvPr id="5" name="Chart 14">
          <a:extLst>
            <a:ext uri="{FF2B5EF4-FFF2-40B4-BE49-F238E27FC236}">
              <a16:creationId xmlns:a16="http://schemas.microsoft.com/office/drawing/2014/main" id="{6D2AAAEB-0DC8-4EC8-B8CF-2E18D889B4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19050</xdr:colOff>
      <xdr:row>0</xdr:row>
      <xdr:rowOff>9525</xdr:rowOff>
    </xdr:from>
    <xdr:to>
      <xdr:col>1</xdr:col>
      <xdr:colOff>1257300</xdr:colOff>
      <xdr:row>0</xdr:row>
      <xdr:rowOff>400050</xdr:rowOff>
    </xdr:to>
    <xdr:pic>
      <xdr:nvPicPr>
        <xdr:cNvPr id="6" name="rot" descr="Statistik-4c-200">
          <a:extLst>
            <a:ext uri="{FF2B5EF4-FFF2-40B4-BE49-F238E27FC236}">
              <a16:creationId xmlns:a16="http://schemas.microsoft.com/office/drawing/2014/main" id="{AEFB8871-E2CE-4205-AF55-C87F8C88F759}"/>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755650</xdr:colOff>
      <xdr:row>2</xdr:row>
      <xdr:rowOff>0</xdr:rowOff>
    </xdr:from>
    <xdr:to>
      <xdr:col>8</xdr:col>
      <xdr:colOff>974725</xdr:colOff>
      <xdr:row>3</xdr:row>
      <xdr:rowOff>38100</xdr:rowOff>
    </xdr:to>
    <xdr:sp macro="" textlink="">
      <xdr:nvSpPr>
        <xdr:cNvPr id="7" name="Inhalt">
          <a:hlinkClick xmlns:r="http://schemas.openxmlformats.org/officeDocument/2006/relationships" r:id="rId6"/>
          <a:extLst>
            <a:ext uri="{FF2B5EF4-FFF2-40B4-BE49-F238E27FC236}">
              <a16:creationId xmlns:a16="http://schemas.microsoft.com/office/drawing/2014/main" id="{FBB20B4D-B7E2-4FB3-9BE2-758B338F7903}"/>
            </a:ext>
          </a:extLst>
        </xdr:cNvPr>
        <xdr:cNvSpPr txBox="1"/>
      </xdr:nvSpPr>
      <xdr:spPr>
        <a:xfrm>
          <a:off x="80041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428625</xdr:colOff>
      <xdr:row>0</xdr:row>
      <xdr:rowOff>400050</xdr:rowOff>
    </xdr:to>
    <xdr:pic>
      <xdr:nvPicPr>
        <xdr:cNvPr id="2" name="rot" descr="Statistik-4c-200">
          <a:extLst>
            <a:ext uri="{FF2B5EF4-FFF2-40B4-BE49-F238E27FC236}">
              <a16:creationId xmlns:a16="http://schemas.microsoft.com/office/drawing/2014/main" id="{B0C6157C-AD80-42E3-A055-9BE2FFA31E3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12700</xdr:colOff>
      <xdr:row>1</xdr:row>
      <xdr:rowOff>28575</xdr:rowOff>
    </xdr:from>
    <xdr:to>
      <xdr:col>9</xdr:col>
      <xdr:colOff>584200</xdr:colOff>
      <xdr:row>2</xdr:row>
      <xdr:rowOff>180975</xdr:rowOff>
    </xdr:to>
    <xdr:sp macro="" textlink="">
      <xdr:nvSpPr>
        <xdr:cNvPr id="3" name="Inhalt">
          <a:hlinkClick xmlns:r="http://schemas.openxmlformats.org/officeDocument/2006/relationships" r:id="rId2"/>
          <a:extLst>
            <a:ext uri="{FF2B5EF4-FFF2-40B4-BE49-F238E27FC236}">
              <a16:creationId xmlns:a16="http://schemas.microsoft.com/office/drawing/2014/main" id="{A6064014-F3EF-4019-AF35-5B92E5032DC7}"/>
            </a:ext>
          </a:extLst>
        </xdr:cNvPr>
        <xdr:cNvSpPr txBox="1"/>
      </xdr:nvSpPr>
      <xdr:spPr>
        <a:xfrm>
          <a:off x="5194300" y="4953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1085850</xdr:colOff>
      <xdr:row>0</xdr:row>
      <xdr:rowOff>400050</xdr:rowOff>
    </xdr:to>
    <xdr:pic>
      <xdr:nvPicPr>
        <xdr:cNvPr id="2" name="rot" descr="Statistik-4c-200">
          <a:extLst>
            <a:ext uri="{FF2B5EF4-FFF2-40B4-BE49-F238E27FC236}">
              <a16:creationId xmlns:a16="http://schemas.microsoft.com/office/drawing/2014/main" id="{D5D869D4-3D7D-4E84-930C-DC750B194DF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12700</xdr:colOff>
      <xdr:row>2</xdr:row>
      <xdr:rowOff>9525</xdr:rowOff>
    </xdr:from>
    <xdr:to>
      <xdr:col>11</xdr:col>
      <xdr:colOff>584200</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18C9D006-C334-4827-8030-F0D33A630344}"/>
            </a:ext>
          </a:extLst>
        </xdr:cNvPr>
        <xdr:cNvSpPr txBox="1"/>
      </xdr:nvSpPr>
      <xdr:spPr>
        <a:xfrm>
          <a:off x="6642100"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2D13E5B4-6539-4B29-A8E5-62BA76E31BE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622300</xdr:colOff>
      <xdr:row>2</xdr:row>
      <xdr:rowOff>0</xdr:rowOff>
    </xdr:from>
    <xdr:to>
      <xdr:col>9</xdr:col>
      <xdr:colOff>546100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1F494EAA-978E-465D-B593-48B19FEB5967}"/>
            </a:ext>
          </a:extLst>
        </xdr:cNvPr>
        <xdr:cNvSpPr txBox="1"/>
      </xdr:nvSpPr>
      <xdr:spPr>
        <a:xfrm>
          <a:off x="75565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B05EC9AF-36DF-4514-B59E-D2F4BE7D306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612775</xdr:colOff>
      <xdr:row>2</xdr:row>
      <xdr:rowOff>9525</xdr:rowOff>
    </xdr:from>
    <xdr:to>
      <xdr:col>10</xdr:col>
      <xdr:colOff>536575</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CBF5AC22-DA5A-47FA-887F-46F5E9608F13}"/>
            </a:ext>
          </a:extLst>
        </xdr:cNvPr>
        <xdr:cNvSpPr txBox="1"/>
      </xdr:nvSpPr>
      <xdr:spPr>
        <a:xfrm>
          <a:off x="6327775"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7" Type="http://schemas.openxmlformats.org/officeDocument/2006/relationships/drawing" Target="../drawings/drawing2.xm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printerSettings" Target="../printerSettings/printerSettings2.bin"/><Relationship Id="rId5" Type="http://schemas.openxmlformats.org/officeDocument/2006/relationships/hyperlink" Target="mailto:Statistik-Service-Suedwest@arbeitsagentur.de" TargetMode="External"/><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20.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2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Beschaeftigungsstatistik/Generische-Publikationen/Methodenbericht-Befristete-Beschaeftigung.pdf?__blob=publicationFil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Beschaeftigungsstatistik/Generische-Publikationen/Methodenbericht-Partielle-Revision-2023.pdf;jsessionid=BAA51E667C78C2E98EC6637EDC338E95?__blob=publicationFile&amp;v=3" TargetMode="External"/><Relationship Id="rId2" Type="http://schemas.openxmlformats.org/officeDocument/2006/relationships/hyperlink" Target="https://statistik.arbeitsagentur.de/DE/Statischer-Content/Grundlagen/Methodik-Qualitaet/Methodenberichte/Beschaeftigungsstatistik/Generische-Publikationen/Methodenbericht-Beschaeftigungsstatistik-Revision-2014.pdf?__blob=publicationFile" TargetMode="External"/><Relationship Id="rId1" Type="http://schemas.openxmlformats.org/officeDocument/2006/relationships/hyperlink" Target="https://statistik.arbeitsagentur.de/DE/Statischer-Content/Grundlagen/Methodik-Qualitaet/Methodenberichte/Beschaeftigungsstatistik/Generische-Publikationen/Methodenbericht-Revision-der-Beschaeftigungsstatistik-2017.pdf?__blob=publicationFile"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6.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6.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3A3A3-ABEB-456E-AEDC-2EECDF30E144}">
  <sheetPr codeName="Tabelle32">
    <pageSetUpPr fitToPage="1"/>
  </sheetPr>
  <dimension ref="A1"/>
  <sheetViews>
    <sheetView showGridLines="0" tabSelected="1" zoomScaleNormal="100" zoomScaleSheetLayoutView="100" workbookViewId="0"/>
  </sheetViews>
  <sheetFormatPr baseColWidth="10" defaultColWidth="11.42578125" defaultRowHeight="12.75" x14ac:dyDescent="0.2"/>
  <cols>
    <col min="8" max="8" width="26.85546875" customWidth="1"/>
  </cols>
  <sheetData/>
  <dataConsolidate/>
  <pageMargins left="0" right="0" top="0" bottom="0" header="0.15748031496062992" footer="0"/>
  <pageSetup paperSize="9" scale="8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AFF83-EF33-48DA-8D4F-12C81B916E31}">
  <sheetPr codeName="Tabelle9">
    <pageSetUpPr fitToPage="1"/>
  </sheetPr>
  <dimension ref="A1:P200"/>
  <sheetViews>
    <sheetView showGridLines="0" zoomScaleNormal="100" workbookViewId="0"/>
  </sheetViews>
  <sheetFormatPr baseColWidth="10" defaultColWidth="8.85546875" defaultRowHeight="15.95" customHeight="1" x14ac:dyDescent="0.2"/>
  <cols>
    <col min="1" max="1" width="3.7109375" style="53" customWidth="1"/>
    <col min="2" max="2" width="24"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6" customFormat="1" ht="36.75" customHeight="1" x14ac:dyDescent="0.2">
      <c r="A1" s="32"/>
      <c r="B1" s="33"/>
      <c r="C1" s="33"/>
      <c r="D1" s="33"/>
      <c r="E1" s="33"/>
      <c r="F1" s="33"/>
      <c r="G1" s="33"/>
      <c r="H1" s="33"/>
      <c r="I1" s="33"/>
      <c r="J1" s="34" t="s">
        <v>38</v>
      </c>
    </row>
    <row r="2" spans="1:16" customFormat="1" ht="11.25" customHeight="1" x14ac:dyDescent="0.2">
      <c r="A2" s="35"/>
      <c r="B2" s="36"/>
      <c r="C2" s="36"/>
      <c r="D2" s="36"/>
      <c r="E2" s="36"/>
      <c r="F2" s="36"/>
      <c r="G2" s="36"/>
      <c r="H2" s="36"/>
      <c r="I2" s="36"/>
      <c r="J2" s="36"/>
    </row>
    <row r="3" spans="1:16" s="39" customFormat="1" ht="20.100000000000001" customHeight="1" x14ac:dyDescent="0.2">
      <c r="A3" s="38" t="s">
        <v>323</v>
      </c>
      <c r="B3" s="38"/>
      <c r="C3" s="38"/>
      <c r="D3" s="38"/>
      <c r="E3" s="38"/>
      <c r="F3" s="38"/>
      <c r="G3" s="38"/>
      <c r="H3" s="38"/>
      <c r="I3" s="38"/>
      <c r="J3" s="38"/>
      <c r="K3"/>
      <c r="L3"/>
      <c r="M3"/>
      <c r="N3"/>
      <c r="O3"/>
      <c r="P3"/>
    </row>
    <row r="4" spans="1:16" s="39" customFormat="1" ht="12" customHeight="1" x14ac:dyDescent="0.2">
      <c r="A4" s="41" t="s">
        <v>118</v>
      </c>
      <c r="B4" s="41"/>
      <c r="C4" s="41"/>
      <c r="D4" s="41"/>
      <c r="E4" s="41"/>
      <c r="F4" s="41"/>
      <c r="G4" s="41"/>
      <c r="H4" s="41"/>
      <c r="I4" s="41"/>
      <c r="J4" s="41"/>
      <c r="K4"/>
      <c r="L4"/>
      <c r="M4"/>
      <c r="N4"/>
      <c r="O4"/>
      <c r="P4"/>
    </row>
    <row r="5" spans="1:16" s="39" customFormat="1" ht="12" customHeight="1" x14ac:dyDescent="0.2">
      <c r="A5" s="41" t="s">
        <v>40</v>
      </c>
      <c r="B5" s="41"/>
      <c r="C5" s="41"/>
      <c r="D5" s="41"/>
      <c r="E5" s="206"/>
      <c r="F5" s="206"/>
      <c r="G5" s="206"/>
      <c r="H5" s="206"/>
      <c r="I5" s="206"/>
      <c r="J5" s="206"/>
      <c r="K5"/>
      <c r="L5"/>
      <c r="M5"/>
      <c r="N5"/>
      <c r="O5"/>
      <c r="P5"/>
    </row>
    <row r="6" spans="1:16" s="39" customFormat="1" ht="11.25" customHeight="1" x14ac:dyDescent="0.2">
      <c r="A6" s="186"/>
      <c r="B6" s="187"/>
      <c r="C6" s="187"/>
      <c r="D6" s="187"/>
      <c r="E6" s="187"/>
      <c r="F6" s="187"/>
      <c r="G6" s="187"/>
      <c r="H6" s="187"/>
      <c r="I6" s="187"/>
      <c r="J6" s="187"/>
      <c r="K6"/>
      <c r="L6"/>
      <c r="M6"/>
      <c r="N6"/>
      <c r="O6"/>
      <c r="P6"/>
    </row>
    <row r="7" spans="1:16" customFormat="1" ht="12" customHeight="1" x14ac:dyDescent="0.2">
      <c r="A7" s="45" t="s">
        <v>324</v>
      </c>
      <c r="B7" s="46"/>
      <c r="C7" s="47" t="s">
        <v>172</v>
      </c>
      <c r="D7" s="48" t="s">
        <v>325</v>
      </c>
      <c r="E7" s="49"/>
      <c r="F7" s="49"/>
      <c r="G7" s="49"/>
      <c r="H7" s="50"/>
      <c r="I7" s="51" t="s">
        <v>174</v>
      </c>
      <c r="J7" s="52"/>
    </row>
    <row r="8" spans="1:16" ht="21.75" customHeight="1" x14ac:dyDescent="0.2">
      <c r="A8" s="54"/>
      <c r="B8" s="55"/>
      <c r="C8" s="56"/>
      <c r="D8" s="57" t="s">
        <v>89</v>
      </c>
      <c r="E8" s="57" t="s">
        <v>90</v>
      </c>
      <c r="F8" s="57" t="s">
        <v>91</v>
      </c>
      <c r="G8" s="57" t="s">
        <v>92</v>
      </c>
      <c r="H8" s="57" t="s">
        <v>93</v>
      </c>
      <c r="I8" s="58"/>
      <c r="J8" s="59"/>
      <c r="K8"/>
      <c r="L8"/>
      <c r="M8"/>
      <c r="N8"/>
      <c r="O8"/>
      <c r="P8"/>
    </row>
    <row r="9" spans="1:16" ht="12" customHeight="1" x14ac:dyDescent="0.2">
      <c r="A9" s="54"/>
      <c r="B9" s="55"/>
      <c r="C9" s="56"/>
      <c r="D9" s="60"/>
      <c r="E9" s="60"/>
      <c r="F9" s="60"/>
      <c r="G9" s="60"/>
      <c r="H9" s="60"/>
      <c r="I9" s="61" t="s">
        <v>94</v>
      </c>
      <c r="J9" s="62" t="s">
        <v>95</v>
      </c>
      <c r="K9"/>
      <c r="L9"/>
      <c r="M9"/>
      <c r="N9"/>
      <c r="O9"/>
      <c r="P9"/>
    </row>
    <row r="10" spans="1:16" ht="12" customHeight="1" x14ac:dyDescent="0.2">
      <c r="A10" s="63"/>
      <c r="B10" s="64"/>
      <c r="C10" s="65"/>
      <c r="D10" s="66">
        <v>1</v>
      </c>
      <c r="E10" s="66">
        <v>2</v>
      </c>
      <c r="F10" s="66">
        <v>3</v>
      </c>
      <c r="G10" s="66">
        <v>4</v>
      </c>
      <c r="H10" s="66">
        <v>5</v>
      </c>
      <c r="I10" s="66">
        <v>6</v>
      </c>
      <c r="J10" s="66">
        <v>7</v>
      </c>
      <c r="K10"/>
      <c r="L10"/>
      <c r="M10"/>
      <c r="N10"/>
      <c r="O10"/>
      <c r="P10"/>
    </row>
    <row r="11" spans="1:16" ht="18" customHeight="1" x14ac:dyDescent="0.2">
      <c r="A11" s="68" t="s">
        <v>7</v>
      </c>
      <c r="B11" s="69"/>
      <c r="C11" s="70"/>
      <c r="D11" s="281"/>
      <c r="H11" s="282"/>
      <c r="I11" s="283"/>
      <c r="J11" s="284"/>
      <c r="K11"/>
      <c r="L11"/>
      <c r="M11"/>
      <c r="N11"/>
      <c r="O11"/>
      <c r="P11"/>
    </row>
    <row r="12" spans="1:16" ht="17.100000000000001" customHeight="1" x14ac:dyDescent="0.2">
      <c r="A12" s="76" t="s">
        <v>96</v>
      </c>
      <c r="B12" s="77"/>
      <c r="C12" s="78">
        <v>100</v>
      </c>
      <c r="D12" s="80">
        <v>28952</v>
      </c>
      <c r="E12" s="79">
        <v>28093</v>
      </c>
      <c r="F12" s="79">
        <v>27736</v>
      </c>
      <c r="G12" s="79">
        <v>28594</v>
      </c>
      <c r="H12" s="105">
        <v>28115</v>
      </c>
      <c r="I12" s="80">
        <v>837</v>
      </c>
      <c r="J12" s="81">
        <v>2.977058509692335</v>
      </c>
      <c r="K12"/>
      <c r="L12"/>
      <c r="M12"/>
      <c r="N12"/>
      <c r="O12"/>
      <c r="P12"/>
    </row>
    <row r="13" spans="1:16" ht="14.45" customHeight="1" x14ac:dyDescent="0.2">
      <c r="A13" s="85" t="s">
        <v>97</v>
      </c>
      <c r="B13" s="84" t="s">
        <v>98</v>
      </c>
      <c r="C13" s="78">
        <v>44.601409229068807</v>
      </c>
      <c r="D13" s="80">
        <v>12913</v>
      </c>
      <c r="E13" s="79">
        <v>12259</v>
      </c>
      <c r="F13" s="79">
        <v>12104</v>
      </c>
      <c r="G13" s="79">
        <v>12582</v>
      </c>
      <c r="H13" s="105">
        <v>12348</v>
      </c>
      <c r="I13" s="80">
        <v>565</v>
      </c>
      <c r="J13" s="81">
        <v>4.5756397797214126</v>
      </c>
      <c r="K13"/>
      <c r="L13"/>
      <c r="M13"/>
      <c r="N13"/>
      <c r="O13"/>
      <c r="P13"/>
    </row>
    <row r="14" spans="1:16" ht="14.45" customHeight="1" x14ac:dyDescent="0.2">
      <c r="A14" s="85"/>
      <c r="B14" s="84" t="s">
        <v>99</v>
      </c>
      <c r="C14" s="78">
        <v>55.398590770931193</v>
      </c>
      <c r="D14" s="80">
        <v>16039</v>
      </c>
      <c r="E14" s="79">
        <v>15834</v>
      </c>
      <c r="F14" s="79">
        <v>15632</v>
      </c>
      <c r="G14" s="79">
        <v>16012</v>
      </c>
      <c r="H14" s="105">
        <v>15767</v>
      </c>
      <c r="I14" s="80">
        <v>272</v>
      </c>
      <c r="J14" s="81">
        <v>1.7251220904420626</v>
      </c>
      <c r="K14"/>
      <c r="L14"/>
      <c r="M14"/>
      <c r="N14"/>
      <c r="O14"/>
      <c r="P14"/>
    </row>
    <row r="15" spans="1:16" ht="14.45" customHeight="1" x14ac:dyDescent="0.2">
      <c r="A15" s="83" t="s">
        <v>97</v>
      </c>
      <c r="B15" s="86" t="s">
        <v>100</v>
      </c>
      <c r="C15" s="78">
        <v>25.424841116330477</v>
      </c>
      <c r="D15" s="80">
        <v>7361</v>
      </c>
      <c r="E15" s="79">
        <v>7460</v>
      </c>
      <c r="F15" s="79">
        <v>7276</v>
      </c>
      <c r="G15" s="79">
        <v>7567</v>
      </c>
      <c r="H15" s="105">
        <v>7246</v>
      </c>
      <c r="I15" s="80">
        <v>115</v>
      </c>
      <c r="J15" s="81">
        <v>1.5870825282914711</v>
      </c>
      <c r="K15"/>
      <c r="L15"/>
      <c r="M15"/>
      <c r="N15"/>
      <c r="O15"/>
      <c r="P15"/>
    </row>
    <row r="16" spans="1:16" ht="14.45" customHeight="1" x14ac:dyDescent="0.2">
      <c r="A16" s="83"/>
      <c r="B16" s="86" t="s">
        <v>101</v>
      </c>
      <c r="C16" s="78">
        <v>48.732384636639956</v>
      </c>
      <c r="D16" s="80">
        <v>14109</v>
      </c>
      <c r="E16" s="79">
        <v>13676</v>
      </c>
      <c r="F16" s="79">
        <v>13610</v>
      </c>
      <c r="G16" s="79">
        <v>14063</v>
      </c>
      <c r="H16" s="105">
        <v>13919</v>
      </c>
      <c r="I16" s="80">
        <v>190</v>
      </c>
      <c r="J16" s="81">
        <v>1.3650405919965514</v>
      </c>
      <c r="K16"/>
      <c r="L16"/>
      <c r="M16"/>
      <c r="N16"/>
      <c r="O16"/>
      <c r="P16"/>
    </row>
    <row r="17" spans="1:16" ht="14.45" customHeight="1" x14ac:dyDescent="0.2">
      <c r="A17" s="83"/>
      <c r="B17" s="86" t="s">
        <v>102</v>
      </c>
      <c r="C17" s="78">
        <v>13.304780326056921</v>
      </c>
      <c r="D17" s="80">
        <v>3852</v>
      </c>
      <c r="E17" s="79">
        <v>3584</v>
      </c>
      <c r="F17" s="79">
        <v>3572</v>
      </c>
      <c r="G17" s="79">
        <v>3630</v>
      </c>
      <c r="H17" s="105">
        <v>3620</v>
      </c>
      <c r="I17" s="80">
        <v>232</v>
      </c>
      <c r="J17" s="81">
        <v>6.4088397790055245</v>
      </c>
      <c r="K17"/>
      <c r="L17"/>
      <c r="M17"/>
      <c r="N17"/>
      <c r="O17"/>
      <c r="P17"/>
    </row>
    <row r="18" spans="1:16" ht="14.45" customHeight="1" x14ac:dyDescent="0.2">
      <c r="A18" s="85"/>
      <c r="B18" s="86" t="s">
        <v>103</v>
      </c>
      <c r="C18" s="78">
        <v>12.537993920972644</v>
      </c>
      <c r="D18" s="80">
        <v>3630</v>
      </c>
      <c r="E18" s="79">
        <v>3373</v>
      </c>
      <c r="F18" s="79">
        <v>3278</v>
      </c>
      <c r="G18" s="79">
        <v>3334</v>
      </c>
      <c r="H18" s="105">
        <v>3330</v>
      </c>
      <c r="I18" s="80">
        <v>300</v>
      </c>
      <c r="J18" s="81">
        <v>9.0090090090090094</v>
      </c>
      <c r="K18"/>
      <c r="L18"/>
      <c r="M18"/>
      <c r="N18"/>
      <c r="O18"/>
      <c r="P18"/>
    </row>
    <row r="19" spans="1:16" ht="14.45" customHeight="1" x14ac:dyDescent="0.2">
      <c r="A19" s="85"/>
      <c r="B19" s="86" t="s">
        <v>104</v>
      </c>
      <c r="C19" s="78">
        <v>1.7857142857142858</v>
      </c>
      <c r="D19" s="80">
        <v>517</v>
      </c>
      <c r="E19" s="79">
        <v>475</v>
      </c>
      <c r="F19" s="79">
        <v>457</v>
      </c>
      <c r="G19" s="79">
        <v>407</v>
      </c>
      <c r="H19" s="105">
        <v>416</v>
      </c>
      <c r="I19" s="80">
        <v>101</v>
      </c>
      <c r="J19" s="81">
        <v>24.278846153846153</v>
      </c>
      <c r="K19"/>
      <c r="L19"/>
      <c r="M19"/>
      <c r="N19"/>
      <c r="O19"/>
      <c r="P19"/>
    </row>
    <row r="20" spans="1:16" ht="14.45" customHeight="1" x14ac:dyDescent="0.2">
      <c r="A20" s="85" t="s">
        <v>105</v>
      </c>
      <c r="B20" s="84" t="s">
        <v>108</v>
      </c>
      <c r="C20" s="78">
        <v>79.959933683337937</v>
      </c>
      <c r="D20" s="80">
        <v>23150</v>
      </c>
      <c r="E20" s="79">
        <v>22428</v>
      </c>
      <c r="F20" s="79">
        <v>22146</v>
      </c>
      <c r="G20" s="79">
        <v>22797</v>
      </c>
      <c r="H20" s="105">
        <v>22378</v>
      </c>
      <c r="I20" s="80">
        <v>772</v>
      </c>
      <c r="J20" s="81">
        <v>3.4498167843417642</v>
      </c>
      <c r="K20"/>
      <c r="L20"/>
      <c r="M20"/>
      <c r="N20"/>
      <c r="O20"/>
      <c r="P20"/>
    </row>
    <row r="21" spans="1:16" ht="14.45" customHeight="1" x14ac:dyDescent="0.2">
      <c r="A21" s="88"/>
      <c r="B21" s="89" t="s">
        <v>109</v>
      </c>
      <c r="C21" s="90">
        <v>20.04006631666206</v>
      </c>
      <c r="D21" s="108">
        <v>5802</v>
      </c>
      <c r="E21" s="109">
        <v>5665</v>
      </c>
      <c r="F21" s="109">
        <v>5590</v>
      </c>
      <c r="G21" s="109">
        <v>5797</v>
      </c>
      <c r="H21" s="110">
        <v>5737</v>
      </c>
      <c r="I21" s="108">
        <v>65</v>
      </c>
      <c r="J21" s="111">
        <v>1.1329963395502876</v>
      </c>
      <c r="K21"/>
      <c r="L21"/>
      <c r="M21"/>
      <c r="N21"/>
      <c r="O21"/>
      <c r="P21"/>
    </row>
    <row r="22" spans="1:16" ht="18" customHeight="1" x14ac:dyDescent="0.2">
      <c r="A22" s="91" t="s">
        <v>121</v>
      </c>
      <c r="B22" s="69"/>
      <c r="C22" s="70"/>
      <c r="D22" s="194"/>
      <c r="E22" s="195"/>
      <c r="F22" s="195"/>
      <c r="G22" s="195"/>
      <c r="H22" s="200"/>
      <c r="I22" s="283"/>
      <c r="J22" s="284"/>
      <c r="K22"/>
      <c r="L22"/>
      <c r="M22"/>
      <c r="N22"/>
      <c r="O22"/>
      <c r="P22"/>
    </row>
    <row r="23" spans="1:16" ht="17.100000000000001" customHeight="1" x14ac:dyDescent="0.2">
      <c r="A23" s="76" t="s">
        <v>96</v>
      </c>
      <c r="B23" s="77"/>
      <c r="C23" s="78">
        <v>100</v>
      </c>
      <c r="D23" s="80">
        <v>394958</v>
      </c>
      <c r="E23" s="79">
        <v>395978</v>
      </c>
      <c r="F23" s="79">
        <v>387693</v>
      </c>
      <c r="G23" s="79">
        <v>391768</v>
      </c>
      <c r="H23" s="105">
        <v>395933</v>
      </c>
      <c r="I23" s="80">
        <v>-975</v>
      </c>
      <c r="J23" s="81">
        <v>-0.246253785362675</v>
      </c>
      <c r="K23"/>
      <c r="L23"/>
      <c r="M23"/>
      <c r="N23"/>
      <c r="O23"/>
      <c r="P23"/>
    </row>
    <row r="24" spans="1:16" ht="14.45" customHeight="1" x14ac:dyDescent="0.2">
      <c r="A24" s="85" t="s">
        <v>97</v>
      </c>
      <c r="B24" s="84" t="s">
        <v>98</v>
      </c>
      <c r="C24" s="78">
        <v>43.337266240967395</v>
      </c>
      <c r="D24" s="80">
        <v>171164</v>
      </c>
      <c r="E24" s="79">
        <v>170428</v>
      </c>
      <c r="F24" s="79">
        <v>166685</v>
      </c>
      <c r="G24" s="79">
        <v>168171</v>
      </c>
      <c r="H24" s="105">
        <v>169837</v>
      </c>
      <c r="I24" s="80">
        <v>1327</v>
      </c>
      <c r="J24" s="81">
        <v>0.78133739997762564</v>
      </c>
      <c r="K24"/>
      <c r="L24"/>
      <c r="M24"/>
      <c r="N24"/>
      <c r="O24"/>
      <c r="P24"/>
    </row>
    <row r="25" spans="1:16" ht="14.45" customHeight="1" x14ac:dyDescent="0.2">
      <c r="A25" s="85"/>
      <c r="B25" s="84" t="s">
        <v>99</v>
      </c>
      <c r="C25" s="78">
        <v>56.662733759032605</v>
      </c>
      <c r="D25" s="80">
        <v>223794</v>
      </c>
      <c r="E25" s="79">
        <v>225550</v>
      </c>
      <c r="F25" s="79">
        <v>221008</v>
      </c>
      <c r="G25" s="79">
        <v>223597</v>
      </c>
      <c r="H25" s="105">
        <v>226096</v>
      </c>
      <c r="I25" s="80">
        <v>-2302</v>
      </c>
      <c r="J25" s="81">
        <v>-1.0181515816290425</v>
      </c>
      <c r="K25"/>
      <c r="L25"/>
      <c r="M25"/>
      <c r="N25"/>
      <c r="O25"/>
      <c r="P25"/>
    </row>
    <row r="26" spans="1:16" ht="14.45" customHeight="1" x14ac:dyDescent="0.2">
      <c r="A26" s="83" t="s">
        <v>97</v>
      </c>
      <c r="B26" s="86" t="s">
        <v>100</v>
      </c>
      <c r="C26" s="78">
        <v>18.361952410129685</v>
      </c>
      <c r="D26" s="80">
        <v>72522</v>
      </c>
      <c r="E26" s="79">
        <v>74846</v>
      </c>
      <c r="F26" s="79">
        <v>70816</v>
      </c>
      <c r="G26" s="79">
        <v>71809</v>
      </c>
      <c r="H26" s="105">
        <v>73474</v>
      </c>
      <c r="I26" s="80">
        <v>-952</v>
      </c>
      <c r="J26" s="81">
        <v>-1.2956964368347987</v>
      </c>
      <c r="K26"/>
      <c r="L26"/>
      <c r="M26"/>
      <c r="N26"/>
      <c r="O26"/>
      <c r="P26"/>
    </row>
    <row r="27" spans="1:16" ht="14.45" customHeight="1" x14ac:dyDescent="0.2">
      <c r="A27" s="83"/>
      <c r="B27" s="86" t="s">
        <v>101</v>
      </c>
      <c r="C27" s="78">
        <v>45.020483190617739</v>
      </c>
      <c r="D27" s="80">
        <v>177812</v>
      </c>
      <c r="E27" s="79">
        <v>177202</v>
      </c>
      <c r="F27" s="79">
        <v>174385</v>
      </c>
      <c r="G27" s="79">
        <v>176589</v>
      </c>
      <c r="H27" s="105">
        <v>178281</v>
      </c>
      <c r="I27" s="80">
        <v>-469</v>
      </c>
      <c r="J27" s="81">
        <v>-0.26306785355702517</v>
      </c>
      <c r="K27"/>
      <c r="L27"/>
      <c r="M27"/>
      <c r="N27"/>
      <c r="O27"/>
      <c r="P27"/>
    </row>
    <row r="28" spans="1:16" ht="14.45" customHeight="1" x14ac:dyDescent="0.2">
      <c r="A28" s="83"/>
      <c r="B28" s="86" t="s">
        <v>102</v>
      </c>
      <c r="C28" s="78">
        <v>17.986975830341454</v>
      </c>
      <c r="D28" s="80">
        <v>71041</v>
      </c>
      <c r="E28" s="79">
        <v>71258</v>
      </c>
      <c r="F28" s="79">
        <v>71239</v>
      </c>
      <c r="G28" s="79">
        <v>72081</v>
      </c>
      <c r="H28" s="105">
        <v>73015</v>
      </c>
      <c r="I28" s="80">
        <v>-1974</v>
      </c>
      <c r="J28" s="81">
        <v>-2.7035540642333769</v>
      </c>
      <c r="K28"/>
      <c r="L28"/>
      <c r="M28"/>
      <c r="N28"/>
      <c r="O28"/>
      <c r="P28"/>
    </row>
    <row r="29" spans="1:16" ht="14.45" customHeight="1" x14ac:dyDescent="0.2">
      <c r="A29" s="83"/>
      <c r="B29" s="86" t="s">
        <v>103</v>
      </c>
      <c r="C29" s="78">
        <v>18.630588568911126</v>
      </c>
      <c r="D29" s="80">
        <v>73583</v>
      </c>
      <c r="E29" s="79">
        <v>72672</v>
      </c>
      <c r="F29" s="79">
        <v>71253</v>
      </c>
      <c r="G29" s="79">
        <v>71289</v>
      </c>
      <c r="H29" s="105">
        <v>71163</v>
      </c>
      <c r="I29" s="80">
        <v>2420</v>
      </c>
      <c r="J29" s="81">
        <v>3.4006435928783216</v>
      </c>
      <c r="K29"/>
      <c r="L29"/>
      <c r="M29"/>
      <c r="N29"/>
      <c r="O29"/>
      <c r="P29"/>
    </row>
    <row r="30" spans="1:16" ht="14.45" customHeight="1" x14ac:dyDescent="0.2">
      <c r="A30" s="85"/>
      <c r="B30" s="86" t="s">
        <v>104</v>
      </c>
      <c r="C30" s="78">
        <v>2.7402913727535587</v>
      </c>
      <c r="D30" s="80">
        <v>10823</v>
      </c>
      <c r="E30" s="79">
        <v>10817</v>
      </c>
      <c r="F30" s="79">
        <v>10759</v>
      </c>
      <c r="G30" s="79">
        <v>9275</v>
      </c>
      <c r="H30" s="105">
        <v>9412</v>
      </c>
      <c r="I30" s="80">
        <v>1411</v>
      </c>
      <c r="J30" s="81">
        <v>14.991500212494687</v>
      </c>
      <c r="K30"/>
      <c r="L30"/>
      <c r="M30"/>
      <c r="N30"/>
      <c r="O30"/>
      <c r="P30"/>
    </row>
    <row r="31" spans="1:16" ht="14.45" customHeight="1" x14ac:dyDescent="0.2">
      <c r="A31" s="85" t="s">
        <v>105</v>
      </c>
      <c r="B31" s="84" t="s">
        <v>108</v>
      </c>
      <c r="C31" s="78">
        <v>85.630370824239534</v>
      </c>
      <c r="D31" s="80">
        <v>338204</v>
      </c>
      <c r="E31" s="79">
        <v>339332</v>
      </c>
      <c r="F31" s="79">
        <v>332732</v>
      </c>
      <c r="G31" s="79">
        <v>336493</v>
      </c>
      <c r="H31" s="105">
        <v>340653</v>
      </c>
      <c r="I31" s="80">
        <v>-2449</v>
      </c>
      <c r="J31" s="81">
        <v>-0.71891338106518954</v>
      </c>
      <c r="K31"/>
      <c r="L31"/>
      <c r="M31"/>
      <c r="N31"/>
      <c r="O31"/>
      <c r="P31"/>
    </row>
    <row r="32" spans="1:16" ht="14.45" customHeight="1" x14ac:dyDescent="0.2">
      <c r="A32" s="88"/>
      <c r="B32" s="89" t="s">
        <v>109</v>
      </c>
      <c r="C32" s="90">
        <v>14.36962917576046</v>
      </c>
      <c r="D32" s="108">
        <v>56754</v>
      </c>
      <c r="E32" s="109">
        <v>56646</v>
      </c>
      <c r="F32" s="109">
        <v>54961</v>
      </c>
      <c r="G32" s="109">
        <v>55275</v>
      </c>
      <c r="H32" s="110">
        <v>55280</v>
      </c>
      <c r="I32" s="108">
        <v>1474</v>
      </c>
      <c r="J32" s="111">
        <v>2.6664254703328512</v>
      </c>
      <c r="K32"/>
      <c r="L32"/>
      <c r="M32"/>
      <c r="N32"/>
      <c r="O32"/>
      <c r="P32"/>
    </row>
    <row r="33" spans="1:16" ht="18" customHeight="1" x14ac:dyDescent="0.2">
      <c r="A33" s="91" t="s">
        <v>122</v>
      </c>
      <c r="B33" s="69"/>
      <c r="C33" s="70"/>
      <c r="D33" s="194"/>
      <c r="E33" s="195"/>
      <c r="F33" s="195"/>
      <c r="G33" s="195"/>
      <c r="H33" s="200"/>
      <c r="I33" s="283"/>
      <c r="J33" s="284"/>
      <c r="K33"/>
      <c r="L33"/>
      <c r="M33"/>
      <c r="N33"/>
      <c r="O33"/>
      <c r="P33"/>
    </row>
    <row r="34" spans="1:16" ht="17.100000000000001" customHeight="1" x14ac:dyDescent="0.2">
      <c r="A34" s="76" t="s">
        <v>96</v>
      </c>
      <c r="B34" s="77"/>
      <c r="C34" s="78">
        <v>100</v>
      </c>
      <c r="D34" s="80">
        <v>6714319</v>
      </c>
      <c r="E34" s="79">
        <v>6753469</v>
      </c>
      <c r="F34" s="79">
        <v>6650554</v>
      </c>
      <c r="G34" s="79">
        <v>6721282</v>
      </c>
      <c r="H34" s="105">
        <v>6735406</v>
      </c>
      <c r="I34" s="80">
        <v>-21087</v>
      </c>
      <c r="J34" s="81">
        <v>-0.31307689543881989</v>
      </c>
      <c r="K34"/>
      <c r="L34"/>
      <c r="M34"/>
      <c r="N34"/>
      <c r="O34"/>
      <c r="P34"/>
    </row>
    <row r="35" spans="1:16" ht="14.45" customHeight="1" x14ac:dyDescent="0.2">
      <c r="A35" s="85" t="s">
        <v>97</v>
      </c>
      <c r="B35" s="84" t="s">
        <v>98</v>
      </c>
      <c r="C35" s="78">
        <v>43.917469515523464</v>
      </c>
      <c r="D35" s="80">
        <v>2948759</v>
      </c>
      <c r="E35" s="79">
        <v>2952865</v>
      </c>
      <c r="F35" s="79">
        <v>2902108</v>
      </c>
      <c r="G35" s="79">
        <v>2929309</v>
      </c>
      <c r="H35" s="105">
        <v>2930814</v>
      </c>
      <c r="I35" s="80">
        <v>17945</v>
      </c>
      <c r="J35" s="81">
        <v>0.61228723487740944</v>
      </c>
      <c r="K35"/>
      <c r="L35"/>
      <c r="M35"/>
      <c r="N35"/>
      <c r="O35"/>
      <c r="P35"/>
    </row>
    <row r="36" spans="1:16" ht="14.45" customHeight="1" x14ac:dyDescent="0.2">
      <c r="A36" s="85"/>
      <c r="B36" s="84" t="s">
        <v>99</v>
      </c>
      <c r="C36" s="78">
        <v>56.082530484476536</v>
      </c>
      <c r="D36" s="80">
        <v>3765560</v>
      </c>
      <c r="E36" s="79">
        <v>3800604</v>
      </c>
      <c r="F36" s="79">
        <v>3748446</v>
      </c>
      <c r="G36" s="79">
        <v>3791973</v>
      </c>
      <c r="H36" s="105">
        <v>3804592</v>
      </c>
      <c r="I36" s="80">
        <v>-39032</v>
      </c>
      <c r="J36" s="81">
        <v>-1.0259181536417046</v>
      </c>
      <c r="K36"/>
      <c r="L36"/>
      <c r="M36"/>
      <c r="N36"/>
      <c r="O36"/>
      <c r="P36"/>
    </row>
    <row r="37" spans="1:16" ht="14.45" customHeight="1" x14ac:dyDescent="0.2">
      <c r="A37" s="83" t="s">
        <v>97</v>
      </c>
      <c r="B37" s="86" t="s">
        <v>100</v>
      </c>
      <c r="C37" s="78">
        <v>18.710162564513244</v>
      </c>
      <c r="D37" s="80">
        <v>1256260</v>
      </c>
      <c r="E37" s="79">
        <v>1298533</v>
      </c>
      <c r="F37" s="79">
        <v>1244642</v>
      </c>
      <c r="G37" s="79">
        <v>1267951</v>
      </c>
      <c r="H37" s="105">
        <v>1268214</v>
      </c>
      <c r="I37" s="80">
        <v>-11954</v>
      </c>
      <c r="J37" s="81">
        <v>-0.94258539962498444</v>
      </c>
      <c r="K37"/>
      <c r="L37"/>
      <c r="M37"/>
      <c r="N37"/>
      <c r="O37"/>
      <c r="P37"/>
    </row>
    <row r="38" spans="1:16" ht="14.45" customHeight="1" x14ac:dyDescent="0.2">
      <c r="A38" s="83"/>
      <c r="B38" s="86" t="s">
        <v>101</v>
      </c>
      <c r="C38" s="78">
        <v>47.421324485774356</v>
      </c>
      <c r="D38" s="80">
        <v>3184019</v>
      </c>
      <c r="E38" s="79">
        <v>3185847</v>
      </c>
      <c r="F38" s="79">
        <v>3156453</v>
      </c>
      <c r="G38" s="79">
        <v>3191159</v>
      </c>
      <c r="H38" s="105">
        <v>3203117</v>
      </c>
      <c r="I38" s="80">
        <v>-19098</v>
      </c>
      <c r="J38" s="81">
        <v>-0.59623173302754784</v>
      </c>
      <c r="K38"/>
      <c r="L38"/>
      <c r="M38"/>
      <c r="N38"/>
      <c r="O38"/>
      <c r="P38"/>
    </row>
    <row r="39" spans="1:16" ht="14.45" customHeight="1" x14ac:dyDescent="0.2">
      <c r="A39" s="83"/>
      <c r="B39" s="86" t="s">
        <v>102</v>
      </c>
      <c r="C39" s="78">
        <v>17.172419123964769</v>
      </c>
      <c r="D39" s="80">
        <v>1153011</v>
      </c>
      <c r="E39" s="79">
        <v>1160501</v>
      </c>
      <c r="F39" s="79">
        <v>1159791</v>
      </c>
      <c r="G39" s="79">
        <v>1171526</v>
      </c>
      <c r="H39" s="105">
        <v>1180214</v>
      </c>
      <c r="I39" s="80">
        <v>-27203</v>
      </c>
      <c r="J39" s="81">
        <v>-2.3049209719593224</v>
      </c>
      <c r="K39"/>
      <c r="L39"/>
      <c r="M39"/>
      <c r="N39"/>
      <c r="O39"/>
      <c r="P39"/>
    </row>
    <row r="40" spans="1:16" ht="14.45" customHeight="1" x14ac:dyDescent="0.2">
      <c r="A40" s="85"/>
      <c r="B40" s="86" t="s">
        <v>103</v>
      </c>
      <c r="C40" s="78">
        <v>16.69592999677257</v>
      </c>
      <c r="D40" s="80">
        <v>1121018</v>
      </c>
      <c r="E40" s="79">
        <v>1108571</v>
      </c>
      <c r="F40" s="79">
        <v>1089659</v>
      </c>
      <c r="G40" s="79">
        <v>1090639</v>
      </c>
      <c r="H40" s="105">
        <v>1083853</v>
      </c>
      <c r="I40" s="80">
        <v>37165</v>
      </c>
      <c r="J40" s="81">
        <v>3.428970533827004</v>
      </c>
      <c r="K40"/>
      <c r="L40"/>
      <c r="M40"/>
      <c r="N40"/>
      <c r="O40"/>
      <c r="P40"/>
    </row>
    <row r="41" spans="1:16" ht="14.45" customHeight="1" x14ac:dyDescent="0.2">
      <c r="A41" s="85"/>
      <c r="B41" s="86" t="s">
        <v>104</v>
      </c>
      <c r="C41" s="78">
        <v>2.4533537950758668</v>
      </c>
      <c r="D41" s="80">
        <v>164726</v>
      </c>
      <c r="E41" s="79">
        <v>163879</v>
      </c>
      <c r="F41" s="79">
        <v>163291</v>
      </c>
      <c r="G41" s="79">
        <v>139808</v>
      </c>
      <c r="H41" s="105">
        <v>141138</v>
      </c>
      <c r="I41" s="80">
        <v>23588</v>
      </c>
      <c r="J41" s="81">
        <v>16.712720883107313</v>
      </c>
      <c r="K41"/>
      <c r="L41"/>
      <c r="M41"/>
      <c r="N41"/>
      <c r="O41"/>
      <c r="P41"/>
    </row>
    <row r="42" spans="1:16" ht="14.45" customHeight="1" x14ac:dyDescent="0.2">
      <c r="A42" s="85" t="s">
        <v>105</v>
      </c>
      <c r="B42" s="84" t="s">
        <v>108</v>
      </c>
      <c r="C42" s="78">
        <v>82.294540965360753</v>
      </c>
      <c r="D42" s="80">
        <v>5525518</v>
      </c>
      <c r="E42" s="79">
        <v>5561724</v>
      </c>
      <c r="F42" s="79">
        <v>5484315</v>
      </c>
      <c r="G42" s="79">
        <v>5553668</v>
      </c>
      <c r="H42" s="105">
        <v>5570923</v>
      </c>
      <c r="I42" s="80">
        <v>-45405</v>
      </c>
      <c r="J42" s="81">
        <v>-0.81503549770836892</v>
      </c>
      <c r="K42"/>
      <c r="L42"/>
      <c r="M42"/>
      <c r="N42"/>
      <c r="O42"/>
      <c r="P42"/>
    </row>
    <row r="43" spans="1:16" ht="14.45" customHeight="1" x14ac:dyDescent="0.2">
      <c r="A43" s="88"/>
      <c r="B43" s="89" t="s">
        <v>109</v>
      </c>
      <c r="C43" s="90">
        <v>17.705429247552878</v>
      </c>
      <c r="D43" s="108">
        <v>1188799</v>
      </c>
      <c r="E43" s="109">
        <v>1191742</v>
      </c>
      <c r="F43" s="109">
        <v>1166235</v>
      </c>
      <c r="G43" s="109">
        <v>1167608</v>
      </c>
      <c r="H43" s="110">
        <v>1164477</v>
      </c>
      <c r="I43" s="108">
        <v>24322</v>
      </c>
      <c r="J43" s="111">
        <v>2.0886629791743418</v>
      </c>
      <c r="K43"/>
      <c r="L43"/>
      <c r="M43"/>
      <c r="N43"/>
      <c r="O43"/>
      <c r="P43"/>
    </row>
    <row r="44" spans="1:16" ht="18" customHeight="1" x14ac:dyDescent="0.2">
      <c r="A44" s="91" t="s">
        <v>123</v>
      </c>
      <c r="B44" s="69"/>
      <c r="C44" s="70"/>
      <c r="D44" s="194"/>
      <c r="E44" s="195"/>
      <c r="F44" s="195"/>
      <c r="G44" s="195"/>
      <c r="H44" s="200"/>
      <c r="I44" s="283"/>
      <c r="J44" s="284"/>
      <c r="K44"/>
      <c r="L44"/>
      <c r="M44"/>
      <c r="N44"/>
      <c r="O44"/>
      <c r="P44"/>
    </row>
    <row r="45" spans="1:16" ht="17.100000000000001" customHeight="1" x14ac:dyDescent="0.2">
      <c r="A45" s="76" t="s">
        <v>96</v>
      </c>
      <c r="B45" s="77"/>
      <c r="C45" s="78">
        <v>100</v>
      </c>
      <c r="D45" s="80">
        <v>7631853</v>
      </c>
      <c r="E45" s="79">
        <v>7672578</v>
      </c>
      <c r="F45" s="79">
        <v>7545137</v>
      </c>
      <c r="G45" s="79">
        <v>7627821</v>
      </c>
      <c r="H45" s="105">
        <v>7643204</v>
      </c>
      <c r="I45" s="80">
        <v>-11351</v>
      </c>
      <c r="J45" s="81">
        <v>-0.14851101710748529</v>
      </c>
      <c r="K45"/>
      <c r="L45"/>
      <c r="M45"/>
      <c r="N45"/>
      <c r="O45"/>
      <c r="P45"/>
    </row>
    <row r="46" spans="1:16" ht="14.45" customHeight="1" x14ac:dyDescent="0.2">
      <c r="A46" s="85" t="s">
        <v>97</v>
      </c>
      <c r="B46" s="84" t="s">
        <v>98</v>
      </c>
      <c r="C46" s="78">
        <v>44.267204832168545</v>
      </c>
      <c r="D46" s="80">
        <v>3378408</v>
      </c>
      <c r="E46" s="79">
        <v>3381740</v>
      </c>
      <c r="F46" s="79">
        <v>3319405</v>
      </c>
      <c r="G46" s="79">
        <v>3351195</v>
      </c>
      <c r="H46" s="105">
        <v>3354048</v>
      </c>
      <c r="I46" s="80">
        <v>24360</v>
      </c>
      <c r="J46" s="81">
        <v>0.72628656477188158</v>
      </c>
      <c r="K46"/>
      <c r="L46"/>
      <c r="M46"/>
      <c r="N46"/>
      <c r="O46"/>
      <c r="P46"/>
    </row>
    <row r="47" spans="1:16" ht="14.45" customHeight="1" x14ac:dyDescent="0.2">
      <c r="A47" s="85"/>
      <c r="B47" s="84" t="s">
        <v>99</v>
      </c>
      <c r="C47" s="78">
        <v>55.732795167831455</v>
      </c>
      <c r="D47" s="80">
        <v>4253445</v>
      </c>
      <c r="E47" s="79">
        <v>4290838</v>
      </c>
      <c r="F47" s="79">
        <v>4225732</v>
      </c>
      <c r="G47" s="79">
        <v>4276626</v>
      </c>
      <c r="H47" s="105">
        <v>4289156</v>
      </c>
      <c r="I47" s="80">
        <v>-35711</v>
      </c>
      <c r="J47" s="81">
        <v>-0.83258804296229838</v>
      </c>
      <c r="K47"/>
      <c r="L47"/>
      <c r="M47"/>
      <c r="N47"/>
      <c r="O47"/>
      <c r="P47"/>
    </row>
    <row r="48" spans="1:16" ht="14.45" customHeight="1" x14ac:dyDescent="0.2">
      <c r="A48" s="83" t="s">
        <v>97</v>
      </c>
      <c r="B48" s="86" t="s">
        <v>100</v>
      </c>
      <c r="C48" s="78">
        <v>18.786132280063569</v>
      </c>
      <c r="D48" s="80">
        <v>1433730</v>
      </c>
      <c r="E48" s="79">
        <v>1481602</v>
      </c>
      <c r="F48" s="79">
        <v>1415845</v>
      </c>
      <c r="G48" s="79">
        <v>1443326</v>
      </c>
      <c r="H48" s="105">
        <v>1444333</v>
      </c>
      <c r="I48" s="80">
        <v>-10603</v>
      </c>
      <c r="J48" s="81">
        <v>-0.7341104856013122</v>
      </c>
      <c r="K48"/>
      <c r="L48"/>
      <c r="M48"/>
      <c r="N48"/>
      <c r="O48"/>
      <c r="P48"/>
    </row>
    <row r="49" spans="1:16" ht="14.45" customHeight="1" x14ac:dyDescent="0.2">
      <c r="A49" s="83"/>
      <c r="B49" s="86" t="s">
        <v>101</v>
      </c>
      <c r="C49" s="78">
        <v>46.855095348403594</v>
      </c>
      <c r="D49" s="80">
        <v>3575912</v>
      </c>
      <c r="E49" s="79">
        <v>3575534</v>
      </c>
      <c r="F49" s="79">
        <v>3538800</v>
      </c>
      <c r="G49" s="79">
        <v>3577794</v>
      </c>
      <c r="H49" s="105">
        <v>3588364</v>
      </c>
      <c r="I49" s="80">
        <v>-12452</v>
      </c>
      <c r="J49" s="81">
        <v>-0.34701050395110417</v>
      </c>
      <c r="K49"/>
      <c r="L49"/>
      <c r="M49"/>
      <c r="N49"/>
      <c r="O49"/>
      <c r="P49"/>
    </row>
    <row r="50" spans="1:16" ht="14.45" customHeight="1" x14ac:dyDescent="0.2">
      <c r="A50" s="83"/>
      <c r="B50" s="86" t="s">
        <v>102</v>
      </c>
      <c r="C50" s="78">
        <v>16.978209616982927</v>
      </c>
      <c r="D50" s="80">
        <v>1295752</v>
      </c>
      <c r="E50" s="79">
        <v>1304417</v>
      </c>
      <c r="F50" s="79">
        <v>1303459</v>
      </c>
      <c r="G50" s="79">
        <v>1316651</v>
      </c>
      <c r="H50" s="105">
        <v>1327206</v>
      </c>
      <c r="I50" s="80">
        <v>-31454</v>
      </c>
      <c r="J50" s="81">
        <v>-2.3699410641603489</v>
      </c>
      <c r="K50"/>
      <c r="L50"/>
      <c r="M50"/>
      <c r="N50"/>
      <c r="O50"/>
      <c r="P50"/>
    </row>
    <row r="51" spans="1:16" ht="14.45" customHeight="1" x14ac:dyDescent="0.2">
      <c r="A51" s="85"/>
      <c r="B51" s="86" t="s">
        <v>103</v>
      </c>
      <c r="C51" s="78">
        <v>17.380379312861503</v>
      </c>
      <c r="D51" s="80">
        <v>1326445</v>
      </c>
      <c r="E51" s="79">
        <v>1311006</v>
      </c>
      <c r="F51" s="79">
        <v>1287022</v>
      </c>
      <c r="G51" s="79">
        <v>1290041</v>
      </c>
      <c r="H51" s="105">
        <v>1283291</v>
      </c>
      <c r="I51" s="80">
        <v>43154</v>
      </c>
      <c r="J51" s="81">
        <v>3.3627602780663155</v>
      </c>
      <c r="K51"/>
      <c r="L51"/>
      <c r="M51"/>
      <c r="N51"/>
      <c r="O51"/>
      <c r="P51"/>
    </row>
    <row r="52" spans="1:16" ht="14.45" customHeight="1" x14ac:dyDescent="0.2">
      <c r="A52" s="85"/>
      <c r="B52" s="86" t="s">
        <v>104</v>
      </c>
      <c r="C52" s="78">
        <v>2.5707911302798938</v>
      </c>
      <c r="D52" s="80">
        <v>196199</v>
      </c>
      <c r="E52" s="79">
        <v>195109</v>
      </c>
      <c r="F52" s="79">
        <v>194181</v>
      </c>
      <c r="G52" s="79">
        <v>166580</v>
      </c>
      <c r="H52" s="105">
        <v>168240</v>
      </c>
      <c r="I52" s="80">
        <v>27959</v>
      </c>
      <c r="J52" s="81">
        <v>16.618521160247266</v>
      </c>
      <c r="K52"/>
      <c r="L52"/>
      <c r="M52"/>
      <c r="N52"/>
      <c r="O52"/>
      <c r="P52"/>
    </row>
    <row r="53" spans="1:16" ht="14.45" customHeight="1" x14ac:dyDescent="0.2">
      <c r="A53" s="85" t="s">
        <v>105</v>
      </c>
      <c r="B53" s="84" t="s">
        <v>108</v>
      </c>
      <c r="C53" s="78">
        <v>82.921002278214743</v>
      </c>
      <c r="D53" s="80">
        <v>6328409</v>
      </c>
      <c r="E53" s="79">
        <v>6366721</v>
      </c>
      <c r="F53" s="79">
        <v>6269193</v>
      </c>
      <c r="G53" s="79">
        <v>6349915</v>
      </c>
      <c r="H53" s="105">
        <v>6369548</v>
      </c>
      <c r="I53" s="80">
        <v>-41139</v>
      </c>
      <c r="J53" s="81">
        <v>-0.64587000521858062</v>
      </c>
      <c r="K53"/>
      <c r="L53"/>
      <c r="M53"/>
      <c r="N53"/>
      <c r="O53"/>
      <c r="P53"/>
    </row>
    <row r="54" spans="1:16" ht="14.45" customHeight="1" x14ac:dyDescent="0.2">
      <c r="A54" s="88"/>
      <c r="B54" s="89" t="s">
        <v>109</v>
      </c>
      <c r="C54" s="90">
        <v>17.078971515829775</v>
      </c>
      <c r="D54" s="108">
        <v>1303442</v>
      </c>
      <c r="E54" s="109">
        <v>1305854</v>
      </c>
      <c r="F54" s="109">
        <v>1275939</v>
      </c>
      <c r="G54" s="109">
        <v>1277899</v>
      </c>
      <c r="H54" s="110">
        <v>1273648</v>
      </c>
      <c r="I54" s="108">
        <v>29794</v>
      </c>
      <c r="J54" s="111">
        <v>2.3392648518271923</v>
      </c>
      <c r="K54"/>
      <c r="L54"/>
      <c r="M54"/>
      <c r="N54"/>
      <c r="O54"/>
      <c r="P54"/>
    </row>
    <row r="55" spans="1:16" ht="18" customHeight="1" x14ac:dyDescent="0.2">
      <c r="A55" s="68" t="s">
        <v>177</v>
      </c>
      <c r="B55" s="69"/>
      <c r="C55" s="92"/>
      <c r="D55" s="80"/>
      <c r="E55" s="79"/>
      <c r="F55" s="79"/>
      <c r="G55" s="79"/>
      <c r="H55" s="105"/>
      <c r="I55" s="102"/>
      <c r="J55" s="103"/>
      <c r="K55"/>
      <c r="L55"/>
      <c r="M55"/>
      <c r="N55"/>
      <c r="O55"/>
      <c r="P55"/>
    </row>
    <row r="56" spans="1:16" ht="17.100000000000001" customHeight="1" x14ac:dyDescent="0.2">
      <c r="A56" s="76" t="s">
        <v>96</v>
      </c>
      <c r="B56" s="77"/>
      <c r="C56" s="78">
        <v>100</v>
      </c>
      <c r="D56" s="80">
        <v>22657</v>
      </c>
      <c r="E56" s="79">
        <v>23219</v>
      </c>
      <c r="F56" s="79">
        <v>22725</v>
      </c>
      <c r="G56" s="79">
        <v>23163</v>
      </c>
      <c r="H56" s="105">
        <v>22791</v>
      </c>
      <c r="I56" s="80">
        <v>-134</v>
      </c>
      <c r="J56" s="81">
        <v>-0.58795138431837124</v>
      </c>
      <c r="K56"/>
      <c r="L56"/>
      <c r="M56"/>
      <c r="N56"/>
      <c r="O56"/>
      <c r="P56"/>
    </row>
    <row r="57" spans="1:16" ht="14.45" customHeight="1" x14ac:dyDescent="0.2">
      <c r="A57" s="85" t="s">
        <v>97</v>
      </c>
      <c r="B57" s="84" t="s">
        <v>98</v>
      </c>
      <c r="C57" s="78">
        <v>43.703932559473891</v>
      </c>
      <c r="D57" s="80">
        <v>9902</v>
      </c>
      <c r="E57" s="79">
        <v>10137</v>
      </c>
      <c r="F57" s="79">
        <v>9955</v>
      </c>
      <c r="G57" s="79">
        <v>10169</v>
      </c>
      <c r="H57" s="105">
        <v>10038</v>
      </c>
      <c r="I57" s="80">
        <v>-136</v>
      </c>
      <c r="J57" s="81">
        <v>-1.354851564056585</v>
      </c>
      <c r="K57"/>
      <c r="L57"/>
      <c r="M57"/>
      <c r="N57"/>
      <c r="O57"/>
      <c r="P57"/>
    </row>
    <row r="58" spans="1:16" ht="14.45" customHeight="1" x14ac:dyDescent="0.2">
      <c r="A58" s="85"/>
      <c r="B58" s="84" t="s">
        <v>99</v>
      </c>
      <c r="C58" s="78">
        <v>56.296067440526109</v>
      </c>
      <c r="D58" s="80">
        <v>12755</v>
      </c>
      <c r="E58" s="79">
        <v>13082</v>
      </c>
      <c r="F58" s="79">
        <v>12770</v>
      </c>
      <c r="G58" s="79">
        <v>12994</v>
      </c>
      <c r="H58" s="105">
        <v>12753</v>
      </c>
      <c r="I58" s="80">
        <v>2</v>
      </c>
      <c r="J58" s="81">
        <v>1.5682584489923941E-2</v>
      </c>
      <c r="K58"/>
      <c r="L58"/>
      <c r="M58"/>
      <c r="N58"/>
      <c r="O58"/>
      <c r="P58"/>
    </row>
    <row r="59" spans="1:16" ht="14.45" customHeight="1" x14ac:dyDescent="0.2">
      <c r="A59" s="83" t="s">
        <v>97</v>
      </c>
      <c r="B59" s="86" t="s">
        <v>100</v>
      </c>
      <c r="C59" s="78">
        <v>27.863353488987951</v>
      </c>
      <c r="D59" s="80">
        <v>6313</v>
      </c>
      <c r="E59" s="79">
        <v>6681</v>
      </c>
      <c r="F59" s="79">
        <v>6419</v>
      </c>
      <c r="G59" s="79">
        <v>6624</v>
      </c>
      <c r="H59" s="105">
        <v>6311</v>
      </c>
      <c r="I59" s="80">
        <v>2</v>
      </c>
      <c r="J59" s="81">
        <v>3.16906987799081E-2</v>
      </c>
      <c r="K59"/>
      <c r="L59"/>
      <c r="M59"/>
      <c r="N59"/>
      <c r="O59"/>
      <c r="P59"/>
    </row>
    <row r="60" spans="1:16" ht="14.45" customHeight="1" x14ac:dyDescent="0.2">
      <c r="A60" s="83"/>
      <c r="B60" s="86" t="s">
        <v>101</v>
      </c>
      <c r="C60" s="78">
        <v>49.794765414662137</v>
      </c>
      <c r="D60" s="80">
        <v>11282</v>
      </c>
      <c r="E60" s="79">
        <v>11458</v>
      </c>
      <c r="F60" s="79">
        <v>11312</v>
      </c>
      <c r="G60" s="79">
        <v>11488</v>
      </c>
      <c r="H60" s="105">
        <v>11410</v>
      </c>
      <c r="I60" s="80">
        <v>-128</v>
      </c>
      <c r="J60" s="81">
        <v>-1.1218229623137599</v>
      </c>
      <c r="K60"/>
      <c r="L60"/>
      <c r="M60"/>
      <c r="N60"/>
      <c r="O60"/>
      <c r="P60"/>
    </row>
    <row r="61" spans="1:16" ht="14.45" customHeight="1" x14ac:dyDescent="0.2">
      <c r="A61" s="83"/>
      <c r="B61" s="86" t="s">
        <v>102</v>
      </c>
      <c r="C61" s="78">
        <v>11.960983360550824</v>
      </c>
      <c r="D61" s="80">
        <v>2710</v>
      </c>
      <c r="E61" s="79">
        <v>2740</v>
      </c>
      <c r="F61" s="79">
        <v>2733</v>
      </c>
      <c r="G61" s="79">
        <v>2777</v>
      </c>
      <c r="H61" s="105">
        <v>2800</v>
      </c>
      <c r="I61" s="80">
        <v>-90</v>
      </c>
      <c r="J61" s="81">
        <v>-3.2142857142857144</v>
      </c>
      <c r="K61"/>
      <c r="L61"/>
      <c r="M61"/>
      <c r="N61"/>
      <c r="O61"/>
      <c r="P61"/>
    </row>
    <row r="62" spans="1:16" ht="14.45" customHeight="1" x14ac:dyDescent="0.2">
      <c r="A62" s="85"/>
      <c r="B62" s="86" t="s">
        <v>103</v>
      </c>
      <c r="C62" s="78">
        <v>10.38089773579909</v>
      </c>
      <c r="D62" s="80">
        <v>2352</v>
      </c>
      <c r="E62" s="79">
        <v>2340</v>
      </c>
      <c r="F62" s="79">
        <v>2261</v>
      </c>
      <c r="G62" s="79">
        <v>2274</v>
      </c>
      <c r="H62" s="105">
        <v>2270</v>
      </c>
      <c r="I62" s="80">
        <v>82</v>
      </c>
      <c r="J62" s="81">
        <v>3.6123348017621146</v>
      </c>
      <c r="K62"/>
      <c r="L62"/>
      <c r="M62"/>
      <c r="N62"/>
      <c r="O62"/>
      <c r="P62"/>
    </row>
    <row r="63" spans="1:16" ht="14.45" customHeight="1" x14ac:dyDescent="0.2">
      <c r="A63" s="85"/>
      <c r="B63" s="86" t="s">
        <v>104</v>
      </c>
      <c r="C63" s="78">
        <v>1.5094672728075209</v>
      </c>
      <c r="D63" s="80">
        <v>342</v>
      </c>
      <c r="E63" s="79">
        <v>352</v>
      </c>
      <c r="F63" s="79">
        <v>317</v>
      </c>
      <c r="G63" s="79">
        <v>260</v>
      </c>
      <c r="H63" s="105">
        <v>266</v>
      </c>
      <c r="I63" s="80">
        <v>76</v>
      </c>
      <c r="J63" s="81">
        <v>28.571428571428573</v>
      </c>
      <c r="K63"/>
      <c r="L63"/>
      <c r="M63"/>
      <c r="N63"/>
      <c r="O63"/>
      <c r="P63"/>
    </row>
    <row r="64" spans="1:16" ht="14.45" customHeight="1" x14ac:dyDescent="0.2">
      <c r="A64" s="85" t="s">
        <v>105</v>
      </c>
      <c r="B64" s="84" t="s">
        <v>108</v>
      </c>
      <c r="C64" s="78">
        <v>75.747009754159862</v>
      </c>
      <c r="D64" s="80">
        <v>17162</v>
      </c>
      <c r="E64" s="79">
        <v>17625</v>
      </c>
      <c r="F64" s="79">
        <v>17240</v>
      </c>
      <c r="G64" s="79">
        <v>17632</v>
      </c>
      <c r="H64" s="105">
        <v>17292</v>
      </c>
      <c r="I64" s="80">
        <v>-130</v>
      </c>
      <c r="J64" s="81">
        <v>-0.751792736525561</v>
      </c>
      <c r="K64"/>
      <c r="L64"/>
      <c r="M64"/>
      <c r="N64"/>
      <c r="O64"/>
      <c r="P64"/>
    </row>
    <row r="65" spans="1:16" ht="14.45" customHeight="1" x14ac:dyDescent="0.2">
      <c r="A65" s="88"/>
      <c r="B65" s="89" t="s">
        <v>109</v>
      </c>
      <c r="C65" s="90">
        <v>24.252990245840138</v>
      </c>
      <c r="D65" s="108">
        <v>5495</v>
      </c>
      <c r="E65" s="109">
        <v>5594</v>
      </c>
      <c r="F65" s="109">
        <v>5485</v>
      </c>
      <c r="G65" s="109">
        <v>5531</v>
      </c>
      <c r="H65" s="110">
        <v>5499</v>
      </c>
      <c r="I65" s="108">
        <v>-4</v>
      </c>
      <c r="J65" s="111">
        <v>-7.2740498272413162E-2</v>
      </c>
      <c r="K65"/>
      <c r="L65"/>
      <c r="M65"/>
      <c r="N65"/>
      <c r="O65"/>
      <c r="P65"/>
    </row>
    <row r="66" spans="1:16" s="113" customFormat="1" ht="11.25" customHeight="1" x14ac:dyDescent="0.15">
      <c r="J66" s="114" t="s">
        <v>35</v>
      </c>
    </row>
    <row r="67" spans="1:16" s="113" customFormat="1" ht="12.75" customHeight="1" x14ac:dyDescent="0.15">
      <c r="A67" s="113" t="s">
        <v>114</v>
      </c>
      <c r="B67" s="112"/>
      <c r="C67" s="112"/>
      <c r="D67" s="115"/>
      <c r="E67" s="112"/>
      <c r="F67" s="112"/>
      <c r="G67" s="112"/>
      <c r="H67" s="112"/>
      <c r="I67" s="112"/>
      <c r="J67" s="112"/>
    </row>
    <row r="68" spans="1:16" s="86" customFormat="1" ht="21" customHeight="1" x14ac:dyDescent="0.2">
      <c r="A68" s="116" t="s">
        <v>178</v>
      </c>
      <c r="B68" s="117"/>
      <c r="C68" s="117"/>
      <c r="D68" s="117"/>
      <c r="E68" s="117"/>
      <c r="F68" s="117"/>
      <c r="G68" s="117"/>
      <c r="H68" s="117"/>
      <c r="I68" s="117"/>
      <c r="J68" s="117"/>
    </row>
    <row r="69" spans="1:16" s="86" customFormat="1" ht="12.75" customHeight="1" x14ac:dyDescent="0.2">
      <c r="A69" s="116"/>
      <c r="B69" s="117"/>
      <c r="C69" s="117"/>
      <c r="D69" s="117"/>
      <c r="E69" s="117"/>
      <c r="F69" s="117"/>
      <c r="G69" s="117"/>
      <c r="H69" s="117"/>
      <c r="I69" s="117"/>
      <c r="J69" s="117"/>
    </row>
    <row r="70" spans="1:16" s="86" customFormat="1" ht="12.75" customHeight="1" x14ac:dyDescent="0.2"/>
    <row r="71" spans="1:16" ht="12.75" customHeight="1" x14ac:dyDescent="0.2">
      <c r="C71" s="53"/>
      <c r="D71" s="53"/>
      <c r="E71" s="53"/>
      <c r="F71" s="53"/>
      <c r="G71" s="53"/>
      <c r="H71" s="53"/>
      <c r="I71" s="53"/>
      <c r="J71" s="53"/>
    </row>
    <row r="72" spans="1:16" ht="12.75" customHeight="1" x14ac:dyDescent="0.2">
      <c r="C72" s="53"/>
      <c r="D72" s="53"/>
      <c r="E72" s="53"/>
      <c r="F72" s="53"/>
      <c r="G72" s="53"/>
      <c r="H72" s="53"/>
      <c r="I72" s="53"/>
      <c r="J72" s="53"/>
    </row>
    <row r="73" spans="1:16" ht="15.95" customHeight="1" x14ac:dyDescent="0.2">
      <c r="C73" s="53"/>
      <c r="D73" s="53"/>
      <c r="E73" s="53"/>
      <c r="F73" s="53"/>
      <c r="G73" s="53"/>
      <c r="H73" s="53"/>
      <c r="I73" s="53"/>
      <c r="J73" s="53"/>
    </row>
    <row r="74" spans="1:16" ht="15.95" customHeight="1" x14ac:dyDescent="0.2">
      <c r="C74" s="53"/>
      <c r="D74" s="53"/>
      <c r="E74" s="53"/>
      <c r="F74" s="53"/>
      <c r="G74" s="53"/>
      <c r="H74" s="53"/>
      <c r="I74" s="53"/>
      <c r="J74" s="53"/>
    </row>
    <row r="75" spans="1:16" ht="15.95" customHeight="1" x14ac:dyDescent="0.2">
      <c r="C75" s="53"/>
      <c r="D75" s="53"/>
      <c r="E75" s="53"/>
      <c r="F75" s="53"/>
      <c r="G75" s="53"/>
      <c r="H75" s="53"/>
      <c r="I75" s="53"/>
      <c r="J75" s="53"/>
    </row>
    <row r="76" spans="1:16" ht="15.95" customHeight="1" x14ac:dyDescent="0.2">
      <c r="C76" s="53"/>
      <c r="D76" s="53"/>
      <c r="E76" s="53"/>
      <c r="F76" s="53"/>
      <c r="G76" s="53"/>
      <c r="H76" s="53"/>
      <c r="I76" s="53"/>
      <c r="J76" s="53"/>
    </row>
    <row r="77" spans="1:16" ht="15.95" customHeight="1" x14ac:dyDescent="0.2">
      <c r="C77" s="53"/>
      <c r="D77" s="53"/>
      <c r="E77" s="53"/>
      <c r="F77" s="53"/>
      <c r="G77" s="53"/>
      <c r="H77" s="53"/>
      <c r="I77" s="53"/>
      <c r="J77" s="53"/>
    </row>
    <row r="78" spans="1:16" ht="15.95" customHeight="1" x14ac:dyDescent="0.2">
      <c r="C78" s="53"/>
      <c r="D78" s="53"/>
      <c r="E78" s="53"/>
      <c r="F78" s="53"/>
      <c r="G78" s="53"/>
      <c r="H78" s="53"/>
      <c r="I78" s="53"/>
      <c r="J78" s="53"/>
    </row>
    <row r="79" spans="1:16" ht="15.95" customHeight="1" x14ac:dyDescent="0.2">
      <c r="C79" s="53"/>
      <c r="D79" s="53"/>
      <c r="E79" s="53"/>
      <c r="F79" s="53"/>
      <c r="G79" s="53"/>
      <c r="H79" s="53"/>
      <c r="I79" s="53"/>
      <c r="J79" s="53"/>
    </row>
    <row r="80" spans="1:16" ht="15.95" customHeight="1" x14ac:dyDescent="0.2">
      <c r="C80" s="53"/>
      <c r="D80" s="53"/>
      <c r="E80" s="53"/>
      <c r="F80" s="53"/>
      <c r="G80" s="53"/>
      <c r="H80" s="53"/>
      <c r="I80" s="53"/>
      <c r="J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4">
    <mergeCell ref="G8:G9"/>
    <mergeCell ref="H8:H9"/>
    <mergeCell ref="A68:J68"/>
    <mergeCell ref="A69:J69"/>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1"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ADAE1-0393-4D8A-95CF-B2FE553B04B3}">
  <sheetPr codeName="Tabelle14">
    <pageSetUpPr fitToPage="1"/>
  </sheetPr>
  <dimension ref="A1:Q194"/>
  <sheetViews>
    <sheetView showGridLines="0" zoomScaleNormal="100" workbookViewId="0"/>
  </sheetViews>
  <sheetFormatPr baseColWidth="10" defaultColWidth="8.85546875" defaultRowHeight="15.95" customHeight="1" x14ac:dyDescent="0.2"/>
  <cols>
    <col min="1" max="3" width="3.7109375" style="53" customWidth="1"/>
    <col min="4" max="4" width="25.85546875" style="53" customWidth="1"/>
    <col min="5" max="5" width="6.7109375" style="87" customWidth="1"/>
    <col min="6" max="11" width="9.7109375" style="120" customWidth="1"/>
    <col min="12" max="12" width="9.7109375" style="121" customWidth="1"/>
    <col min="13" max="13" width="9.7109375" style="53" customWidth="1"/>
    <col min="14" max="16384" width="8.85546875" style="53"/>
  </cols>
  <sheetData>
    <row r="1" spans="1:17" customFormat="1" ht="36.75" customHeight="1" x14ac:dyDescent="0.2">
      <c r="A1" s="32"/>
      <c r="B1" s="32"/>
      <c r="C1" s="32"/>
      <c r="D1" s="33"/>
      <c r="E1" s="202"/>
      <c r="F1" s="33"/>
      <c r="G1" s="33"/>
      <c r="H1" s="33"/>
      <c r="I1" s="33"/>
      <c r="J1" s="33"/>
      <c r="K1" s="33"/>
      <c r="L1" s="34" t="s">
        <v>38</v>
      </c>
    </row>
    <row r="2" spans="1:17" customFormat="1" ht="11.25" customHeight="1" x14ac:dyDescent="0.2">
      <c r="A2" s="35"/>
      <c r="B2" s="35"/>
      <c r="C2" s="35"/>
      <c r="D2" s="36"/>
      <c r="E2" s="204"/>
      <c r="F2" s="36"/>
      <c r="G2" s="36"/>
      <c r="H2" s="36"/>
      <c r="I2" s="36"/>
      <c r="J2" s="36"/>
      <c r="K2" s="36"/>
      <c r="L2" s="36"/>
    </row>
    <row r="3" spans="1:17" s="39" customFormat="1" ht="20.100000000000001" customHeight="1" x14ac:dyDescent="0.2">
      <c r="A3" s="38" t="s">
        <v>326</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6"/>
      <c r="L5" s="206"/>
    </row>
    <row r="6" spans="1:17" s="39" customFormat="1" ht="11.25" customHeight="1" x14ac:dyDescent="0.2">
      <c r="A6" s="186"/>
      <c r="B6" s="186"/>
      <c r="C6" s="186"/>
      <c r="D6" s="186"/>
      <c r="E6" s="186"/>
      <c r="F6" s="186"/>
      <c r="G6" s="186"/>
      <c r="H6" s="186"/>
      <c r="I6" s="186"/>
      <c r="J6" s="186"/>
      <c r="K6" s="186"/>
      <c r="L6" s="186"/>
    </row>
    <row r="7" spans="1:17" customFormat="1" ht="12" customHeight="1" x14ac:dyDescent="0.2">
      <c r="A7" s="45" t="s">
        <v>85</v>
      </c>
      <c r="B7" s="46"/>
      <c r="C7" s="46"/>
      <c r="D7" s="46"/>
      <c r="E7" s="47" t="s">
        <v>86</v>
      </c>
      <c r="F7" s="48" t="s">
        <v>325</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28952</v>
      </c>
      <c r="G11" s="79">
        <v>28093</v>
      </c>
      <c r="H11" s="79">
        <v>27736</v>
      </c>
      <c r="I11" s="79">
        <v>28594</v>
      </c>
      <c r="J11" s="105">
        <v>28115</v>
      </c>
      <c r="K11" s="79">
        <v>837</v>
      </c>
      <c r="L11" s="81">
        <v>2.977058509692335</v>
      </c>
    </row>
    <row r="12" spans="1:17" ht="24" customHeight="1" x14ac:dyDescent="0.2">
      <c r="A12" s="212" t="s">
        <v>180</v>
      </c>
      <c r="B12" s="213"/>
      <c r="C12" s="213"/>
      <c r="D12" s="214"/>
      <c r="E12" s="78">
        <v>44.601409229068807</v>
      </c>
      <c r="F12" s="80">
        <v>12913</v>
      </c>
      <c r="G12" s="79">
        <v>12259</v>
      </c>
      <c r="H12" s="79">
        <v>12104</v>
      </c>
      <c r="I12" s="79">
        <v>12582</v>
      </c>
      <c r="J12" s="105">
        <v>12348</v>
      </c>
      <c r="K12" s="79">
        <v>565</v>
      </c>
      <c r="L12" s="81">
        <v>4.5756397797214126</v>
      </c>
    </row>
    <row r="13" spans="1:17" ht="15" customHeight="1" x14ac:dyDescent="0.2">
      <c r="A13" s="85"/>
      <c r="B13" s="215" t="s">
        <v>99</v>
      </c>
      <c r="C13" s="215"/>
      <c r="E13" s="78">
        <v>55.398590770931193</v>
      </c>
      <c r="F13" s="80">
        <v>16039</v>
      </c>
      <c r="G13" s="79">
        <v>15834</v>
      </c>
      <c r="H13" s="79">
        <v>15632</v>
      </c>
      <c r="I13" s="79">
        <v>16012</v>
      </c>
      <c r="J13" s="105">
        <v>15767</v>
      </c>
      <c r="K13" s="79">
        <v>272</v>
      </c>
      <c r="L13" s="81">
        <v>1.7251220904420626</v>
      </c>
    </row>
    <row r="14" spans="1:17" ht="22.5" customHeight="1" x14ac:dyDescent="0.2">
      <c r="A14" s="212" t="s">
        <v>181</v>
      </c>
      <c r="B14" s="213"/>
      <c r="C14" s="213"/>
      <c r="D14" s="214"/>
      <c r="E14" s="78">
        <v>25.424841116330477</v>
      </c>
      <c r="F14" s="80">
        <v>7361</v>
      </c>
      <c r="G14" s="79">
        <v>7460</v>
      </c>
      <c r="H14" s="79">
        <v>7276</v>
      </c>
      <c r="I14" s="79">
        <v>7567</v>
      </c>
      <c r="J14" s="105">
        <v>7246</v>
      </c>
      <c r="K14" s="79">
        <v>115</v>
      </c>
      <c r="L14" s="81">
        <v>1.5870825282914711</v>
      </c>
    </row>
    <row r="15" spans="1:17" ht="15" customHeight="1" x14ac:dyDescent="0.2">
      <c r="A15" s="85"/>
      <c r="B15" s="84"/>
      <c r="C15" s="53" t="s">
        <v>98</v>
      </c>
      <c r="E15" s="78">
        <v>43.458769188968887</v>
      </c>
      <c r="F15" s="80">
        <v>3199</v>
      </c>
      <c r="G15" s="79">
        <v>3123</v>
      </c>
      <c r="H15" s="79">
        <v>3086</v>
      </c>
      <c r="I15" s="79">
        <v>3268</v>
      </c>
      <c r="J15" s="105">
        <v>3112</v>
      </c>
      <c r="K15" s="79">
        <v>87</v>
      </c>
      <c r="L15" s="81">
        <v>2.7956298200514138</v>
      </c>
    </row>
    <row r="16" spans="1:17" ht="15" customHeight="1" x14ac:dyDescent="0.2">
      <c r="A16" s="85"/>
      <c r="B16" s="84"/>
      <c r="C16" s="53" t="s">
        <v>99</v>
      </c>
      <c r="E16" s="78">
        <v>56.541230811031113</v>
      </c>
      <c r="F16" s="80">
        <v>4162</v>
      </c>
      <c r="G16" s="79">
        <v>4337</v>
      </c>
      <c r="H16" s="79">
        <v>4190</v>
      </c>
      <c r="I16" s="79">
        <v>4299</v>
      </c>
      <c r="J16" s="105">
        <v>4134</v>
      </c>
      <c r="K16" s="79">
        <v>28</v>
      </c>
      <c r="L16" s="81">
        <v>0.67731011127237539</v>
      </c>
    </row>
    <row r="17" spans="1:12" ht="15" customHeight="1" x14ac:dyDescent="0.2">
      <c r="A17" s="85"/>
      <c r="B17" s="86" t="s">
        <v>101</v>
      </c>
      <c r="E17" s="78">
        <v>48.732384636639956</v>
      </c>
      <c r="F17" s="80">
        <v>14109</v>
      </c>
      <c r="G17" s="79">
        <v>13676</v>
      </c>
      <c r="H17" s="79">
        <v>13610</v>
      </c>
      <c r="I17" s="79">
        <v>14063</v>
      </c>
      <c r="J17" s="105">
        <v>13919</v>
      </c>
      <c r="K17" s="79">
        <v>190</v>
      </c>
      <c r="L17" s="81">
        <v>1.3650405919965514</v>
      </c>
    </row>
    <row r="18" spans="1:12" ht="15" customHeight="1" x14ac:dyDescent="0.2">
      <c r="A18" s="85"/>
      <c r="B18" s="84"/>
      <c r="C18" s="53" t="s">
        <v>98</v>
      </c>
      <c r="E18" s="78">
        <v>44.836629101991633</v>
      </c>
      <c r="F18" s="80">
        <v>6326</v>
      </c>
      <c r="G18" s="79">
        <v>6051</v>
      </c>
      <c r="H18" s="79">
        <v>5985</v>
      </c>
      <c r="I18" s="79">
        <v>6231</v>
      </c>
      <c r="J18" s="105">
        <v>6175</v>
      </c>
      <c r="K18" s="79">
        <v>151</v>
      </c>
      <c r="L18" s="81">
        <v>2.4453441295546559</v>
      </c>
    </row>
    <row r="19" spans="1:12" ht="15" customHeight="1" x14ac:dyDescent="0.2">
      <c r="A19" s="85"/>
      <c r="B19" s="84"/>
      <c r="C19" s="53" t="s">
        <v>99</v>
      </c>
      <c r="E19" s="78">
        <v>55.163370898008367</v>
      </c>
      <c r="F19" s="80">
        <v>7783</v>
      </c>
      <c r="G19" s="79">
        <v>7625</v>
      </c>
      <c r="H19" s="79">
        <v>7625</v>
      </c>
      <c r="I19" s="79">
        <v>7832</v>
      </c>
      <c r="J19" s="105">
        <v>7744</v>
      </c>
      <c r="K19" s="79">
        <v>39</v>
      </c>
      <c r="L19" s="81">
        <v>0.50361570247933884</v>
      </c>
    </row>
    <row r="20" spans="1:12" ht="15" customHeight="1" x14ac:dyDescent="0.2">
      <c r="A20" s="85"/>
      <c r="B20" s="86" t="s">
        <v>102</v>
      </c>
      <c r="E20" s="78">
        <v>13.304780326056921</v>
      </c>
      <c r="F20" s="80">
        <v>3852</v>
      </c>
      <c r="G20" s="79">
        <v>3584</v>
      </c>
      <c r="H20" s="79">
        <v>3572</v>
      </c>
      <c r="I20" s="79">
        <v>3630</v>
      </c>
      <c r="J20" s="105">
        <v>3620</v>
      </c>
      <c r="K20" s="79">
        <v>232</v>
      </c>
      <c r="L20" s="81">
        <v>6.4088397790055245</v>
      </c>
    </row>
    <row r="21" spans="1:12" ht="15" customHeight="1" x14ac:dyDescent="0.2">
      <c r="A21" s="85"/>
      <c r="B21" s="84"/>
      <c r="C21" s="53" t="s">
        <v>98</v>
      </c>
      <c r="E21" s="78">
        <v>40.368639667705089</v>
      </c>
      <c r="F21" s="80">
        <v>1555</v>
      </c>
      <c r="G21" s="79">
        <v>1386</v>
      </c>
      <c r="H21" s="79">
        <v>1372</v>
      </c>
      <c r="I21" s="79">
        <v>1401</v>
      </c>
      <c r="J21" s="105">
        <v>1385</v>
      </c>
      <c r="K21" s="79">
        <v>170</v>
      </c>
      <c r="L21" s="81">
        <v>12.274368231046932</v>
      </c>
    </row>
    <row r="22" spans="1:12" ht="15" customHeight="1" x14ac:dyDescent="0.2">
      <c r="A22" s="85"/>
      <c r="B22" s="84"/>
      <c r="C22" s="53" t="s">
        <v>99</v>
      </c>
      <c r="E22" s="78">
        <v>59.631360332294911</v>
      </c>
      <c r="F22" s="80">
        <v>2297</v>
      </c>
      <c r="G22" s="79">
        <v>2198</v>
      </c>
      <c r="H22" s="79">
        <v>2200</v>
      </c>
      <c r="I22" s="79">
        <v>2229</v>
      </c>
      <c r="J22" s="105">
        <v>2235</v>
      </c>
      <c r="K22" s="79">
        <v>62</v>
      </c>
      <c r="L22" s="81">
        <v>2.7740492170022373</v>
      </c>
    </row>
    <row r="23" spans="1:12" ht="15" customHeight="1" x14ac:dyDescent="0.2">
      <c r="A23" s="85"/>
      <c r="B23" s="86" t="s">
        <v>103</v>
      </c>
      <c r="E23" s="78">
        <v>12.537993920972644</v>
      </c>
      <c r="F23" s="80">
        <v>3630</v>
      </c>
      <c r="G23" s="79">
        <v>3373</v>
      </c>
      <c r="H23" s="79">
        <v>3278</v>
      </c>
      <c r="I23" s="79">
        <v>3334</v>
      </c>
      <c r="J23" s="105">
        <v>3330</v>
      </c>
      <c r="K23" s="79">
        <v>300</v>
      </c>
      <c r="L23" s="81">
        <v>9.0090090090090094</v>
      </c>
    </row>
    <row r="24" spans="1:12" ht="15" customHeight="1" x14ac:dyDescent="0.2">
      <c r="A24" s="85"/>
      <c r="B24" s="84"/>
      <c r="C24" s="53" t="s">
        <v>98</v>
      </c>
      <c r="E24" s="78">
        <v>50.495867768595041</v>
      </c>
      <c r="F24" s="80">
        <v>1833</v>
      </c>
      <c r="G24" s="79">
        <v>1699</v>
      </c>
      <c r="H24" s="79">
        <v>1661</v>
      </c>
      <c r="I24" s="79">
        <v>1682</v>
      </c>
      <c r="J24" s="105">
        <v>1676</v>
      </c>
      <c r="K24" s="79">
        <v>157</v>
      </c>
      <c r="L24" s="81">
        <v>9.3675417661097846</v>
      </c>
    </row>
    <row r="25" spans="1:12" ht="15" customHeight="1" x14ac:dyDescent="0.2">
      <c r="A25" s="85"/>
      <c r="B25" s="84"/>
      <c r="C25" s="53" t="s">
        <v>99</v>
      </c>
      <c r="E25" s="78">
        <v>49.504132231404959</v>
      </c>
      <c r="F25" s="80">
        <v>1797</v>
      </c>
      <c r="G25" s="79">
        <v>1674</v>
      </c>
      <c r="H25" s="79">
        <v>1617</v>
      </c>
      <c r="I25" s="79">
        <v>1652</v>
      </c>
      <c r="J25" s="105">
        <v>1654</v>
      </c>
      <c r="K25" s="79">
        <v>143</v>
      </c>
      <c r="L25" s="81">
        <v>8.6457073760580414</v>
      </c>
    </row>
    <row r="26" spans="1:12" ht="15" customHeight="1" x14ac:dyDescent="0.2">
      <c r="A26" s="85"/>
      <c r="C26" s="86" t="s">
        <v>182</v>
      </c>
      <c r="D26" s="53" t="s">
        <v>183</v>
      </c>
      <c r="E26" s="78">
        <v>1.7857142857142858</v>
      </c>
      <c r="F26" s="80">
        <v>517</v>
      </c>
      <c r="G26" s="79">
        <v>475</v>
      </c>
      <c r="H26" s="79">
        <v>457</v>
      </c>
      <c r="I26" s="79">
        <v>407</v>
      </c>
      <c r="J26" s="105">
        <v>416</v>
      </c>
      <c r="K26" s="79">
        <v>101</v>
      </c>
      <c r="L26" s="81">
        <v>24.278846153846153</v>
      </c>
    </row>
    <row r="27" spans="1:12" ht="15" customHeight="1" x14ac:dyDescent="0.2">
      <c r="A27" s="85"/>
      <c r="B27" s="84"/>
      <c r="D27" s="216" t="s">
        <v>98</v>
      </c>
      <c r="E27" s="78">
        <v>43.520309477756285</v>
      </c>
      <c r="F27" s="80">
        <v>225</v>
      </c>
      <c r="G27" s="79">
        <v>198</v>
      </c>
      <c r="H27" s="79">
        <v>195</v>
      </c>
      <c r="I27" s="79">
        <v>167</v>
      </c>
      <c r="J27" s="105">
        <v>161</v>
      </c>
      <c r="K27" s="79">
        <v>64</v>
      </c>
      <c r="L27" s="81">
        <v>39.751552795031053</v>
      </c>
    </row>
    <row r="28" spans="1:12" ht="15" customHeight="1" x14ac:dyDescent="0.2">
      <c r="A28" s="85"/>
      <c r="B28" s="84"/>
      <c r="D28" s="216" t="s">
        <v>99</v>
      </c>
      <c r="E28" s="78">
        <v>56.479690522243715</v>
      </c>
      <c r="F28" s="80">
        <v>292</v>
      </c>
      <c r="G28" s="79">
        <v>277</v>
      </c>
      <c r="H28" s="79">
        <v>262</v>
      </c>
      <c r="I28" s="79">
        <v>240</v>
      </c>
      <c r="J28" s="105">
        <v>255</v>
      </c>
      <c r="K28" s="79">
        <v>37</v>
      </c>
      <c r="L28" s="81">
        <v>14.509803921568627</v>
      </c>
    </row>
    <row r="29" spans="1:12" ht="24" customHeight="1" x14ac:dyDescent="0.2">
      <c r="A29" s="212" t="s">
        <v>184</v>
      </c>
      <c r="B29" s="213"/>
      <c r="C29" s="213"/>
      <c r="D29" s="214"/>
      <c r="E29" s="78">
        <v>79.959933683337937</v>
      </c>
      <c r="F29" s="80">
        <v>23150</v>
      </c>
      <c r="G29" s="79">
        <v>22428</v>
      </c>
      <c r="H29" s="79">
        <v>22146</v>
      </c>
      <c r="I29" s="79">
        <v>22797</v>
      </c>
      <c r="J29" s="105">
        <v>22378</v>
      </c>
      <c r="K29" s="79">
        <v>772</v>
      </c>
      <c r="L29" s="81">
        <v>3.4498167843417642</v>
      </c>
    </row>
    <row r="30" spans="1:12" ht="15" customHeight="1" x14ac:dyDescent="0.2">
      <c r="A30" s="85"/>
      <c r="B30" s="84"/>
      <c r="C30" s="53" t="s">
        <v>98</v>
      </c>
      <c r="E30" s="78">
        <v>43.85313174946004</v>
      </c>
      <c r="F30" s="80">
        <v>10152</v>
      </c>
      <c r="G30" s="79">
        <v>9588</v>
      </c>
      <c r="H30" s="79">
        <v>9451</v>
      </c>
      <c r="I30" s="79">
        <v>9777</v>
      </c>
      <c r="J30" s="105">
        <v>9605</v>
      </c>
      <c r="K30" s="79">
        <v>547</v>
      </c>
      <c r="L30" s="81">
        <v>5.6949505465903174</v>
      </c>
    </row>
    <row r="31" spans="1:12" ht="15" customHeight="1" x14ac:dyDescent="0.2">
      <c r="A31" s="85"/>
      <c r="B31" s="84"/>
      <c r="C31" s="53" t="s">
        <v>99</v>
      </c>
      <c r="E31" s="78">
        <v>56.14686825053996</v>
      </c>
      <c r="F31" s="80">
        <v>12998</v>
      </c>
      <c r="G31" s="79">
        <v>12840</v>
      </c>
      <c r="H31" s="79">
        <v>12695</v>
      </c>
      <c r="I31" s="79">
        <v>13020</v>
      </c>
      <c r="J31" s="105">
        <v>12773</v>
      </c>
      <c r="K31" s="79">
        <v>225</v>
      </c>
      <c r="L31" s="81">
        <v>1.7615282235966492</v>
      </c>
    </row>
    <row r="32" spans="1:12" ht="15" customHeight="1" x14ac:dyDescent="0.2">
      <c r="A32" s="85"/>
      <c r="B32" s="84" t="s">
        <v>109</v>
      </c>
      <c r="E32" s="78">
        <v>20.04006631666206</v>
      </c>
      <c r="F32" s="79">
        <v>5802</v>
      </c>
      <c r="G32" s="79">
        <v>5665</v>
      </c>
      <c r="H32" s="79">
        <v>5590</v>
      </c>
      <c r="I32" s="79">
        <v>5797</v>
      </c>
      <c r="J32" s="105">
        <v>5737</v>
      </c>
      <c r="K32" s="79">
        <v>65</v>
      </c>
      <c r="L32" s="81">
        <v>1.1329963395502876</v>
      </c>
    </row>
    <row r="33" spans="1:12" ht="15" customHeight="1" x14ac:dyDescent="0.2">
      <c r="A33" s="85"/>
      <c r="B33" s="84"/>
      <c r="C33" s="53" t="s">
        <v>98</v>
      </c>
      <c r="E33" s="78">
        <v>47.587038952085486</v>
      </c>
      <c r="F33" s="79">
        <v>2761</v>
      </c>
      <c r="G33" s="79">
        <v>2671</v>
      </c>
      <c r="H33" s="79">
        <v>2653</v>
      </c>
      <c r="I33" s="79">
        <v>2805</v>
      </c>
      <c r="J33" s="105">
        <v>2743</v>
      </c>
      <c r="K33" s="79">
        <v>18</v>
      </c>
      <c r="L33" s="81">
        <v>0.65621582209259932</v>
      </c>
    </row>
    <row r="34" spans="1:12" ht="15" customHeight="1" x14ac:dyDescent="0.2">
      <c r="A34" s="85"/>
      <c r="B34" s="84"/>
      <c r="C34" s="53" t="s">
        <v>99</v>
      </c>
      <c r="E34" s="78">
        <v>52.412961047914514</v>
      </c>
      <c r="F34" s="79">
        <v>3041</v>
      </c>
      <c r="G34" s="79">
        <v>2994</v>
      </c>
      <c r="H34" s="79">
        <v>2937</v>
      </c>
      <c r="I34" s="79">
        <v>2992</v>
      </c>
      <c r="J34" s="105">
        <v>2994</v>
      </c>
      <c r="K34" s="79">
        <v>47</v>
      </c>
      <c r="L34" s="81">
        <v>1.5698062792251168</v>
      </c>
    </row>
    <row r="35" spans="1:12" ht="24" customHeight="1" x14ac:dyDescent="0.2">
      <c r="A35" s="212" t="s">
        <v>187</v>
      </c>
      <c r="B35" s="213"/>
      <c r="C35" s="213"/>
      <c r="D35" s="214"/>
      <c r="E35" s="78">
        <v>27.331445150594085</v>
      </c>
      <c r="F35" s="79">
        <v>7913</v>
      </c>
      <c r="G35" s="79">
        <v>8042</v>
      </c>
      <c r="H35" s="79">
        <v>7894</v>
      </c>
      <c r="I35" s="79">
        <v>8147</v>
      </c>
      <c r="J35" s="79">
        <v>7873</v>
      </c>
      <c r="K35" s="285">
        <v>40</v>
      </c>
      <c r="L35" s="286">
        <v>0.50806554045471863</v>
      </c>
    </row>
    <row r="36" spans="1:12" ht="15" customHeight="1" x14ac:dyDescent="0.2">
      <c r="A36" s="85"/>
      <c r="B36" s="84"/>
      <c r="C36" s="53" t="s">
        <v>98</v>
      </c>
      <c r="E36" s="78">
        <v>43.573865790471373</v>
      </c>
      <c r="F36" s="79">
        <v>3448</v>
      </c>
      <c r="G36" s="79">
        <v>3439</v>
      </c>
      <c r="H36" s="79">
        <v>3402</v>
      </c>
      <c r="I36" s="79">
        <v>3530</v>
      </c>
      <c r="J36" s="79">
        <v>3422</v>
      </c>
      <c r="K36" s="285">
        <v>26</v>
      </c>
      <c r="L36" s="81">
        <v>0.75978959672706015</v>
      </c>
    </row>
    <row r="37" spans="1:12" ht="15" customHeight="1" x14ac:dyDescent="0.2">
      <c r="A37" s="85"/>
      <c r="B37" s="84"/>
      <c r="C37" s="53" t="s">
        <v>99</v>
      </c>
      <c r="E37" s="78">
        <v>56.426134209528627</v>
      </c>
      <c r="F37" s="79">
        <v>4465</v>
      </c>
      <c r="G37" s="79">
        <v>4603</v>
      </c>
      <c r="H37" s="79">
        <v>4492</v>
      </c>
      <c r="I37" s="79">
        <v>4617</v>
      </c>
      <c r="J37" s="105">
        <v>4451</v>
      </c>
      <c r="K37" s="79">
        <v>14</v>
      </c>
      <c r="L37" s="81">
        <v>0.31453605931251405</v>
      </c>
    </row>
    <row r="38" spans="1:12" ht="15" customHeight="1" x14ac:dyDescent="0.2">
      <c r="A38" s="85"/>
      <c r="B38" s="84" t="s">
        <v>327</v>
      </c>
      <c r="E38" s="78">
        <v>39.631113567283784</v>
      </c>
      <c r="F38" s="79">
        <v>11474</v>
      </c>
      <c r="G38" s="79">
        <v>10985</v>
      </c>
      <c r="H38" s="79">
        <v>10899</v>
      </c>
      <c r="I38" s="79">
        <v>11207</v>
      </c>
      <c r="J38" s="105">
        <v>11181</v>
      </c>
      <c r="K38" s="79">
        <v>293</v>
      </c>
      <c r="L38" s="81">
        <v>2.6205169483945978</v>
      </c>
    </row>
    <row r="39" spans="1:12" ht="15" customHeight="1" x14ac:dyDescent="0.2">
      <c r="A39" s="85"/>
      <c r="B39" s="84"/>
      <c r="C39" s="53" t="s">
        <v>98</v>
      </c>
      <c r="E39" s="78">
        <v>45.319853582011504</v>
      </c>
      <c r="F39" s="80">
        <v>5200</v>
      </c>
      <c r="G39" s="79">
        <v>4886</v>
      </c>
      <c r="H39" s="79">
        <v>4814</v>
      </c>
      <c r="I39" s="79">
        <v>4990</v>
      </c>
      <c r="J39" s="105">
        <v>4944</v>
      </c>
      <c r="K39" s="79">
        <v>256</v>
      </c>
      <c r="L39" s="81">
        <v>5.1779935275080904</v>
      </c>
    </row>
    <row r="40" spans="1:12" ht="15" customHeight="1" x14ac:dyDescent="0.2">
      <c r="A40" s="85"/>
      <c r="B40" s="84"/>
      <c r="C40" s="53" t="s">
        <v>99</v>
      </c>
      <c r="E40" s="78">
        <v>54.680146417988496</v>
      </c>
      <c r="F40" s="80">
        <v>6274</v>
      </c>
      <c r="G40" s="79">
        <v>6099</v>
      </c>
      <c r="H40" s="79">
        <v>6085</v>
      </c>
      <c r="I40" s="79">
        <v>6217</v>
      </c>
      <c r="J40" s="105">
        <v>6237</v>
      </c>
      <c r="K40" s="79">
        <v>37</v>
      </c>
      <c r="L40" s="81">
        <v>0.59323392656725993</v>
      </c>
    </row>
    <row r="41" spans="1:12" ht="15" customHeight="1" x14ac:dyDescent="0.2">
      <c r="A41" s="85"/>
      <c r="B41" s="53" t="s">
        <v>547</v>
      </c>
      <c r="E41" s="78">
        <v>16.952196739430782</v>
      </c>
      <c r="F41" s="80">
        <v>4908</v>
      </c>
      <c r="G41" s="79">
        <v>4846</v>
      </c>
      <c r="H41" s="79">
        <v>4697</v>
      </c>
      <c r="I41" s="79">
        <v>4718</v>
      </c>
      <c r="J41" s="105">
        <v>4611</v>
      </c>
      <c r="K41" s="79">
        <v>297</v>
      </c>
      <c r="L41" s="81">
        <v>6.4411190631099542</v>
      </c>
    </row>
    <row r="42" spans="1:12" ht="15" customHeight="1" x14ac:dyDescent="0.2">
      <c r="A42" s="85"/>
      <c r="B42" s="84"/>
      <c r="C42" s="53" t="s">
        <v>98</v>
      </c>
      <c r="E42" s="78">
        <v>43.296658516707417</v>
      </c>
      <c r="F42" s="80">
        <v>2125</v>
      </c>
      <c r="G42" s="79">
        <v>2085</v>
      </c>
      <c r="H42" s="79">
        <v>2047</v>
      </c>
      <c r="I42" s="79">
        <v>2067</v>
      </c>
      <c r="J42" s="105">
        <v>2025</v>
      </c>
      <c r="K42" s="79">
        <v>100</v>
      </c>
      <c r="L42" s="81">
        <v>4.9382716049382713</v>
      </c>
    </row>
    <row r="43" spans="1:12" ht="15" customHeight="1" x14ac:dyDescent="0.2">
      <c r="A43" s="85"/>
      <c r="B43" s="84"/>
      <c r="C43" s="53" t="s">
        <v>99</v>
      </c>
      <c r="E43" s="78">
        <v>56.703341483292583</v>
      </c>
      <c r="F43" s="80">
        <v>2783</v>
      </c>
      <c r="G43" s="79">
        <v>2761</v>
      </c>
      <c r="H43" s="79">
        <v>2650</v>
      </c>
      <c r="I43" s="79">
        <v>2651</v>
      </c>
      <c r="J43" s="105">
        <v>2586</v>
      </c>
      <c r="K43" s="79">
        <v>197</v>
      </c>
      <c r="L43" s="81">
        <v>7.6179427687548333</v>
      </c>
    </row>
    <row r="44" spans="1:12" ht="15" customHeight="1" x14ac:dyDescent="0.2">
      <c r="A44" s="85"/>
      <c r="B44" s="84" t="s">
        <v>200</v>
      </c>
      <c r="E44" s="78">
        <v>16.085244542691353</v>
      </c>
      <c r="F44" s="80">
        <v>4657</v>
      </c>
      <c r="G44" s="79">
        <v>4220</v>
      </c>
      <c r="H44" s="79">
        <v>4246</v>
      </c>
      <c r="I44" s="79">
        <v>4522</v>
      </c>
      <c r="J44" s="105">
        <v>4450</v>
      </c>
      <c r="K44" s="79">
        <v>207</v>
      </c>
      <c r="L44" s="81">
        <v>4.6516853932584272</v>
      </c>
    </row>
    <row r="45" spans="1:12" ht="15" customHeight="1" x14ac:dyDescent="0.2">
      <c r="A45" s="85"/>
      <c r="B45" s="84"/>
      <c r="C45" s="53" t="s">
        <v>98</v>
      </c>
      <c r="E45" s="78">
        <v>45.952329826068286</v>
      </c>
      <c r="F45" s="80">
        <v>2140</v>
      </c>
      <c r="G45" s="79">
        <v>1849</v>
      </c>
      <c r="H45" s="79">
        <v>1841</v>
      </c>
      <c r="I45" s="79">
        <v>1995</v>
      </c>
      <c r="J45" s="105">
        <v>1957</v>
      </c>
      <c r="K45" s="79">
        <v>183</v>
      </c>
      <c r="L45" s="81">
        <v>9.3510475217169144</v>
      </c>
    </row>
    <row r="46" spans="1:12" ht="15" customHeight="1" x14ac:dyDescent="0.2">
      <c r="A46" s="88"/>
      <c r="B46" s="89"/>
      <c r="C46" s="131" t="s">
        <v>99</v>
      </c>
      <c r="D46" s="131"/>
      <c r="E46" s="90">
        <v>54.047670173931714</v>
      </c>
      <c r="F46" s="108">
        <v>2517</v>
      </c>
      <c r="G46" s="109">
        <v>2371</v>
      </c>
      <c r="H46" s="109">
        <v>2405</v>
      </c>
      <c r="I46" s="109">
        <v>2527</v>
      </c>
      <c r="J46" s="110">
        <v>2493</v>
      </c>
      <c r="K46" s="109">
        <v>24</v>
      </c>
      <c r="L46" s="111">
        <v>0.96269554753309261</v>
      </c>
    </row>
    <row r="47" spans="1:12" s="113" customFormat="1" ht="11.25" customHeight="1" x14ac:dyDescent="0.15">
      <c r="L47" s="114" t="s">
        <v>35</v>
      </c>
    </row>
    <row r="48" spans="1:12" s="113" customFormat="1" ht="12.75" customHeight="1" x14ac:dyDescent="0.2">
      <c r="A48" s="113" t="s">
        <v>201</v>
      </c>
      <c r="B48" s="86"/>
      <c r="C48" s="86"/>
      <c r="D48" s="86"/>
      <c r="E48" s="86"/>
      <c r="F48" s="86"/>
      <c r="G48" s="86"/>
      <c r="H48" s="86"/>
      <c r="I48" s="86"/>
      <c r="J48" s="86"/>
      <c r="K48" s="86"/>
      <c r="L48" s="86"/>
    </row>
    <row r="49" spans="1:12" s="86" customFormat="1" ht="12.75" customHeight="1" x14ac:dyDescent="0.2">
      <c r="A49" s="113" t="s">
        <v>328</v>
      </c>
    </row>
    <row r="50" spans="1:12" s="86" customFormat="1" ht="12.75" customHeight="1" x14ac:dyDescent="0.2">
      <c r="A50" s="113" t="s">
        <v>329</v>
      </c>
    </row>
    <row r="51" spans="1:12" s="86" customFormat="1" ht="21" customHeight="1" x14ac:dyDescent="0.2">
      <c r="A51" s="116" t="s">
        <v>115</v>
      </c>
      <c r="B51" s="116"/>
      <c r="C51" s="116"/>
      <c r="D51" s="116"/>
      <c r="E51" s="116"/>
      <c r="F51" s="116"/>
      <c r="G51" s="116"/>
      <c r="H51" s="116"/>
      <c r="I51" s="116"/>
      <c r="J51" s="116"/>
      <c r="K51" s="116"/>
      <c r="L51" s="116"/>
    </row>
    <row r="52" spans="1:12" s="86" customFormat="1" ht="12.75" customHeight="1" x14ac:dyDescent="0.2">
      <c r="A52" s="116" t="s">
        <v>205</v>
      </c>
      <c r="B52" s="116"/>
      <c r="C52" s="116"/>
      <c r="D52" s="116"/>
      <c r="E52" s="116"/>
      <c r="F52" s="116"/>
      <c r="G52" s="116"/>
      <c r="H52" s="116"/>
      <c r="I52" s="116"/>
      <c r="J52" s="116"/>
      <c r="K52" s="116"/>
      <c r="L52" s="116"/>
    </row>
    <row r="53" spans="1:12" s="86" customFormat="1" ht="12.75" customHeight="1" x14ac:dyDescent="0.2">
      <c r="A53" s="280"/>
      <c r="B53" s="280"/>
      <c r="C53" s="280"/>
      <c r="D53" s="280"/>
      <c r="E53" s="280"/>
      <c r="F53" s="280"/>
      <c r="G53" s="280"/>
      <c r="H53" s="280"/>
      <c r="I53" s="280"/>
      <c r="J53" s="280"/>
      <c r="K53" s="280"/>
      <c r="L53" s="280"/>
    </row>
    <row r="54" spans="1:12" s="86" customFormat="1" ht="12.75" customHeight="1" x14ac:dyDescent="0.2">
      <c r="A54" s="116"/>
      <c r="B54" s="116"/>
      <c r="C54" s="116"/>
      <c r="D54" s="116"/>
      <c r="E54" s="116"/>
      <c r="F54" s="116"/>
      <c r="G54" s="116"/>
      <c r="H54" s="116"/>
      <c r="I54" s="116"/>
      <c r="J54" s="116"/>
      <c r="K54" s="116"/>
      <c r="L54" s="116"/>
    </row>
    <row r="55" spans="1:12" ht="12.75" customHeight="1" x14ac:dyDescent="0.2">
      <c r="E55" s="53"/>
      <c r="F55" s="53"/>
      <c r="G55" s="53"/>
      <c r="H55" s="53"/>
      <c r="I55" s="53"/>
      <c r="J55" s="53"/>
      <c r="K55" s="53"/>
      <c r="L55" s="53"/>
    </row>
    <row r="56" spans="1:12" ht="15.95" customHeight="1" x14ac:dyDescent="0.2">
      <c r="E56" s="53"/>
      <c r="F56" s="53"/>
      <c r="G56" s="53"/>
      <c r="H56" s="53"/>
      <c r="I56" s="53"/>
      <c r="J56" s="53"/>
      <c r="K56" s="53"/>
      <c r="L56" s="53"/>
    </row>
    <row r="57" spans="1:12" ht="15.95" customHeight="1" x14ac:dyDescent="0.2">
      <c r="E57" s="53"/>
      <c r="F57" s="53"/>
      <c r="G57" s="53"/>
      <c r="H57" s="53"/>
      <c r="I57" s="53"/>
      <c r="J57" s="53"/>
      <c r="K57" s="53"/>
      <c r="L57" s="53"/>
    </row>
    <row r="58" spans="1:12" ht="15.95" customHeight="1" x14ac:dyDescent="0.2">
      <c r="E58" s="53"/>
      <c r="F58" s="53"/>
      <c r="G58" s="53"/>
      <c r="H58" s="53"/>
      <c r="I58" s="53"/>
      <c r="J58" s="53"/>
      <c r="K58" s="53"/>
      <c r="L58" s="53"/>
    </row>
    <row r="59" spans="1:12" ht="15.95" customHeight="1" x14ac:dyDescent="0.2">
      <c r="E59" s="53"/>
      <c r="F59" s="53"/>
      <c r="G59" s="53"/>
      <c r="H59" s="53"/>
      <c r="I59" s="53"/>
      <c r="J59" s="53"/>
      <c r="K59" s="53"/>
      <c r="L59" s="53"/>
    </row>
    <row r="60" spans="1:12" ht="15.95" customHeight="1" x14ac:dyDescent="0.2">
      <c r="E60" s="53"/>
      <c r="F60" s="53"/>
      <c r="G60" s="53"/>
      <c r="H60" s="53"/>
      <c r="I60" s="53"/>
      <c r="J60" s="53"/>
      <c r="K60" s="53"/>
      <c r="L60" s="53"/>
    </row>
    <row r="61" spans="1:12" ht="15.95" customHeight="1" x14ac:dyDescent="0.2">
      <c r="E61" s="53"/>
      <c r="F61" s="53"/>
      <c r="G61" s="53"/>
      <c r="H61" s="53"/>
      <c r="I61" s="53"/>
      <c r="J61" s="53"/>
      <c r="K61" s="53"/>
      <c r="L61" s="53"/>
    </row>
    <row r="62" spans="1:12" ht="15.95" customHeight="1" x14ac:dyDescent="0.2">
      <c r="E62" s="53"/>
      <c r="F62" s="53"/>
      <c r="G62" s="53"/>
      <c r="H62" s="53"/>
      <c r="I62" s="53"/>
      <c r="J62" s="53"/>
      <c r="K62" s="53"/>
      <c r="L62" s="53"/>
    </row>
    <row r="63" spans="1:12" ht="15.95" customHeight="1" x14ac:dyDescent="0.2">
      <c r="E63" s="53"/>
      <c r="F63" s="53"/>
      <c r="G63" s="53"/>
      <c r="H63" s="53"/>
      <c r="I63" s="53"/>
      <c r="J63" s="53"/>
      <c r="K63" s="53"/>
      <c r="L63" s="53"/>
    </row>
    <row r="64" spans="1:12" ht="15.95" customHeight="1" x14ac:dyDescent="0.2">
      <c r="E64" s="53"/>
      <c r="F64" s="53"/>
      <c r="G64" s="53"/>
      <c r="H64" s="53"/>
      <c r="I64" s="53"/>
      <c r="J64" s="53"/>
      <c r="K64" s="53"/>
      <c r="L64" s="53"/>
    </row>
    <row r="65" spans="5:12" ht="15.95" customHeight="1" x14ac:dyDescent="0.2">
      <c r="E65" s="53"/>
      <c r="F65" s="53"/>
      <c r="G65" s="53"/>
      <c r="H65" s="53"/>
      <c r="I65" s="53"/>
      <c r="J65" s="53"/>
      <c r="K65" s="53"/>
      <c r="L65" s="53"/>
    </row>
    <row r="66" spans="5:12" ht="15.95" customHeight="1" x14ac:dyDescent="0.2">
      <c r="E66" s="53"/>
      <c r="F66" s="53"/>
      <c r="G66" s="53"/>
      <c r="H66" s="53"/>
      <c r="I66" s="53"/>
      <c r="J66" s="53"/>
      <c r="K66" s="53"/>
      <c r="L66" s="53"/>
    </row>
    <row r="67" spans="5:12" ht="15.95" customHeight="1" x14ac:dyDescent="0.2">
      <c r="E67" s="53"/>
      <c r="F67" s="53"/>
      <c r="G67" s="53"/>
      <c r="H67" s="53"/>
      <c r="I67" s="53"/>
      <c r="J67" s="53"/>
      <c r="K67" s="53"/>
      <c r="L67" s="53"/>
    </row>
    <row r="68" spans="5:12" ht="15.95" customHeight="1" x14ac:dyDescent="0.2">
      <c r="E68" s="53"/>
      <c r="F68" s="53"/>
      <c r="G68" s="53"/>
      <c r="H68" s="53"/>
      <c r="I68" s="53"/>
      <c r="J68" s="53"/>
      <c r="K68" s="53"/>
      <c r="L68" s="53"/>
    </row>
    <row r="69" spans="5:12" ht="15.95" customHeight="1" x14ac:dyDescent="0.2">
      <c r="E69" s="53"/>
      <c r="F69" s="53"/>
      <c r="G69" s="53"/>
      <c r="H69" s="53"/>
      <c r="I69" s="53"/>
      <c r="J69" s="53"/>
      <c r="K69" s="53"/>
      <c r="L69" s="53"/>
    </row>
    <row r="70" spans="5:12" ht="15.95" customHeight="1" x14ac:dyDescent="0.2">
      <c r="E70" s="53"/>
      <c r="F70" s="53"/>
      <c r="G70" s="53"/>
      <c r="H70" s="53"/>
      <c r="I70" s="53"/>
      <c r="J70" s="53"/>
      <c r="K70" s="53"/>
      <c r="L70" s="53"/>
    </row>
    <row r="71" spans="5:12" ht="15.95" customHeight="1" x14ac:dyDescent="0.2">
      <c r="E71" s="53"/>
      <c r="F71" s="53"/>
      <c r="G71" s="53"/>
      <c r="H71" s="53"/>
      <c r="I71" s="53"/>
      <c r="J71" s="53"/>
      <c r="K71" s="53"/>
      <c r="L71" s="53"/>
    </row>
    <row r="72" spans="5:12" ht="15.95" customHeight="1" x14ac:dyDescent="0.2">
      <c r="E72" s="53"/>
      <c r="F72" s="53"/>
      <c r="G72" s="53"/>
      <c r="H72" s="53"/>
      <c r="I72" s="53"/>
      <c r="J72" s="53"/>
      <c r="K72" s="53"/>
      <c r="L72" s="53"/>
    </row>
    <row r="73" spans="5:12" ht="15.95" customHeight="1" x14ac:dyDescent="0.2">
      <c r="E73" s="53"/>
      <c r="F73" s="53"/>
      <c r="G73" s="53"/>
      <c r="H73" s="53"/>
      <c r="I73" s="53"/>
      <c r="J73" s="53"/>
      <c r="K73" s="53"/>
      <c r="L73" s="53"/>
    </row>
    <row r="74" spans="5:12" ht="15.95" customHeight="1" x14ac:dyDescent="0.2">
      <c r="E74" s="53"/>
      <c r="F74" s="53"/>
      <c r="G74" s="53"/>
      <c r="H74" s="53"/>
      <c r="I74" s="53"/>
      <c r="J74" s="53"/>
      <c r="K74" s="53"/>
      <c r="L74" s="53"/>
    </row>
    <row r="75" spans="5:12" ht="15.95" customHeight="1" x14ac:dyDescent="0.2">
      <c r="E75" s="53"/>
      <c r="F75" s="53"/>
      <c r="G75" s="53"/>
      <c r="H75" s="53"/>
      <c r="I75" s="53"/>
      <c r="J75" s="53"/>
      <c r="K75" s="53"/>
      <c r="L75" s="53"/>
    </row>
    <row r="76" spans="5:12" ht="15.95" customHeight="1" x14ac:dyDescent="0.2">
      <c r="E76" s="53"/>
      <c r="F76" s="53"/>
      <c r="G76" s="53"/>
      <c r="H76" s="53"/>
      <c r="I76" s="53"/>
      <c r="J76" s="53"/>
      <c r="K76" s="53"/>
      <c r="L76" s="53"/>
    </row>
    <row r="77" spans="5:12" ht="15.95" customHeight="1" x14ac:dyDescent="0.2">
      <c r="E77" s="53"/>
      <c r="F77" s="53"/>
      <c r="G77" s="53"/>
      <c r="H77" s="53"/>
      <c r="I77" s="53"/>
      <c r="J77" s="53"/>
      <c r="K77" s="53"/>
      <c r="L77" s="53"/>
    </row>
    <row r="78" spans="5:12" ht="15.95" customHeight="1" x14ac:dyDescent="0.2">
      <c r="E78" s="53"/>
      <c r="F78" s="53"/>
      <c r="G78" s="53"/>
      <c r="H78" s="53"/>
      <c r="I78" s="53"/>
      <c r="J78" s="53"/>
      <c r="K78" s="53"/>
      <c r="L78" s="53"/>
    </row>
    <row r="79" spans="5:12" ht="15.95" customHeight="1" x14ac:dyDescent="0.2">
      <c r="E79" s="53"/>
      <c r="F79" s="53"/>
      <c r="G79" s="53"/>
      <c r="H79" s="53"/>
      <c r="I79" s="53"/>
      <c r="J79" s="53"/>
      <c r="K79" s="53"/>
      <c r="L79" s="53"/>
    </row>
    <row r="80" spans="5:12" ht="15.95" customHeight="1" x14ac:dyDescent="0.2">
      <c r="E80" s="53"/>
      <c r="F80" s="53"/>
      <c r="G80" s="53"/>
      <c r="H80" s="53"/>
      <c r="I80" s="53"/>
      <c r="J80" s="53"/>
      <c r="K80" s="53"/>
      <c r="L80" s="53"/>
    </row>
    <row r="81" spans="5:12" ht="15.95" customHeight="1" x14ac:dyDescent="0.2">
      <c r="E81" s="53"/>
      <c r="F81" s="53"/>
      <c r="G81" s="53"/>
      <c r="H81" s="53"/>
      <c r="I81" s="53"/>
      <c r="J81" s="53"/>
      <c r="K81" s="53"/>
      <c r="L81" s="53"/>
    </row>
    <row r="82" spans="5:12" ht="15.95" customHeight="1" x14ac:dyDescent="0.2">
      <c r="E82" s="53"/>
      <c r="F82" s="53"/>
      <c r="G82" s="53"/>
      <c r="H82" s="53"/>
      <c r="I82" s="53"/>
      <c r="J82" s="53"/>
      <c r="K82" s="53"/>
      <c r="L82" s="53"/>
    </row>
    <row r="83" spans="5:12" ht="15.95" customHeight="1" x14ac:dyDescent="0.2">
      <c r="E83" s="53"/>
      <c r="F83" s="53"/>
      <c r="G83" s="53"/>
      <c r="H83" s="53"/>
      <c r="I83" s="53"/>
      <c r="J83" s="53"/>
      <c r="K83" s="53"/>
      <c r="L83" s="53"/>
    </row>
    <row r="84" spans="5:12" ht="15.95" customHeight="1" x14ac:dyDescent="0.2">
      <c r="E84" s="53"/>
      <c r="F84" s="53"/>
      <c r="G84" s="53"/>
      <c r="H84" s="53"/>
      <c r="I84" s="53"/>
      <c r="J84" s="53"/>
      <c r="K84" s="53"/>
      <c r="L84" s="53"/>
    </row>
    <row r="85" spans="5:12" ht="15.95" customHeight="1" x14ac:dyDescent="0.2">
      <c r="E85" s="53"/>
      <c r="F85" s="53"/>
      <c r="G85" s="53"/>
      <c r="H85" s="53"/>
      <c r="I85" s="53"/>
      <c r="J85" s="53"/>
      <c r="K85" s="53"/>
      <c r="L85" s="53"/>
    </row>
    <row r="86" spans="5:12" ht="15.95" customHeight="1" x14ac:dyDescent="0.2">
      <c r="E86" s="53"/>
      <c r="F86" s="53"/>
      <c r="G86" s="53"/>
      <c r="H86" s="53"/>
      <c r="I86" s="53"/>
      <c r="J86" s="53"/>
      <c r="K86" s="53"/>
      <c r="L86" s="53"/>
    </row>
    <row r="87" spans="5:12" ht="15.95" customHeight="1" x14ac:dyDescent="0.2">
      <c r="E87" s="53"/>
      <c r="F87" s="53"/>
      <c r="G87" s="53"/>
      <c r="H87" s="53"/>
      <c r="I87" s="53"/>
      <c r="J87" s="53"/>
      <c r="K87" s="53"/>
      <c r="L87" s="53"/>
    </row>
    <row r="88" spans="5:12" ht="15.95" customHeight="1" x14ac:dyDescent="0.2">
      <c r="E88" s="53"/>
      <c r="F88" s="53"/>
      <c r="G88" s="53"/>
      <c r="H88" s="53"/>
      <c r="I88" s="53"/>
      <c r="J88" s="53"/>
      <c r="K88" s="53"/>
      <c r="L88" s="53"/>
    </row>
    <row r="89" spans="5:12" ht="15.95" customHeight="1" x14ac:dyDescent="0.2">
      <c r="E89" s="53"/>
      <c r="F89" s="53"/>
      <c r="G89" s="53"/>
      <c r="H89" s="53"/>
      <c r="I89" s="53"/>
      <c r="J89" s="53"/>
      <c r="K89" s="53"/>
      <c r="L89" s="53"/>
    </row>
    <row r="90" spans="5:12" ht="15.95" customHeight="1" x14ac:dyDescent="0.2">
      <c r="E90" s="53"/>
      <c r="F90" s="53"/>
      <c r="G90" s="53"/>
      <c r="H90" s="53"/>
      <c r="I90" s="53"/>
      <c r="J90" s="53"/>
      <c r="K90" s="53"/>
      <c r="L90" s="53"/>
    </row>
    <row r="91" spans="5:12" ht="15.95" customHeight="1" x14ac:dyDescent="0.2">
      <c r="E91" s="53"/>
      <c r="F91" s="53"/>
      <c r="G91" s="53"/>
      <c r="H91" s="53"/>
      <c r="I91" s="53"/>
      <c r="J91" s="53"/>
      <c r="K91" s="53"/>
      <c r="L91" s="53"/>
    </row>
    <row r="92" spans="5:12" ht="15.95" customHeight="1" x14ac:dyDescent="0.2">
      <c r="E92" s="53"/>
      <c r="F92" s="53"/>
      <c r="G92" s="53"/>
      <c r="H92" s="53"/>
      <c r="I92" s="53"/>
      <c r="J92" s="53"/>
      <c r="K92" s="53"/>
      <c r="L92" s="53"/>
    </row>
    <row r="93" spans="5:12" ht="15.95" customHeight="1" x14ac:dyDescent="0.2">
      <c r="E93" s="53"/>
      <c r="F93" s="53"/>
      <c r="G93" s="53"/>
      <c r="H93" s="53"/>
      <c r="I93" s="53"/>
      <c r="J93" s="53"/>
      <c r="K93" s="53"/>
      <c r="L93" s="53"/>
    </row>
    <row r="94" spans="5:12" ht="15.95" customHeight="1" x14ac:dyDescent="0.2">
      <c r="E94" s="53"/>
      <c r="F94" s="53"/>
      <c r="G94" s="53"/>
      <c r="H94" s="53"/>
      <c r="I94" s="53"/>
      <c r="J94" s="53"/>
      <c r="K94" s="53"/>
      <c r="L94" s="53"/>
    </row>
    <row r="95" spans="5:12" ht="15.95" customHeight="1" x14ac:dyDescent="0.2">
      <c r="E95" s="53"/>
      <c r="F95" s="53"/>
      <c r="G95" s="53"/>
      <c r="H95" s="53"/>
      <c r="I95" s="53"/>
      <c r="J95" s="53"/>
      <c r="K95" s="53"/>
      <c r="L95" s="53"/>
    </row>
    <row r="96" spans="5:12" ht="15.95" customHeight="1" x14ac:dyDescent="0.2">
      <c r="E96" s="53"/>
      <c r="F96" s="53"/>
      <c r="G96" s="53"/>
      <c r="H96" s="53"/>
      <c r="I96" s="53"/>
      <c r="J96" s="53"/>
      <c r="K96" s="53"/>
      <c r="L96" s="53"/>
    </row>
    <row r="97" spans="5:12" ht="15.95" customHeight="1" x14ac:dyDescent="0.2">
      <c r="E97" s="53"/>
      <c r="F97" s="53"/>
      <c r="G97" s="53"/>
      <c r="H97" s="53"/>
      <c r="I97" s="53"/>
      <c r="J97" s="53"/>
      <c r="K97" s="53"/>
      <c r="L97" s="53"/>
    </row>
    <row r="98" spans="5:12" ht="15.95" customHeight="1" x14ac:dyDescent="0.2">
      <c r="E98" s="53"/>
      <c r="F98" s="53"/>
      <c r="G98" s="53"/>
      <c r="H98" s="53"/>
      <c r="I98" s="53"/>
      <c r="J98" s="53"/>
      <c r="K98" s="53"/>
      <c r="L98" s="53"/>
    </row>
    <row r="99" spans="5:12" ht="15.95" customHeight="1" x14ac:dyDescent="0.2">
      <c r="E99" s="53"/>
      <c r="F99" s="53"/>
      <c r="G99" s="53"/>
      <c r="H99" s="53"/>
      <c r="I99" s="53"/>
      <c r="J99" s="53"/>
      <c r="K99" s="53"/>
      <c r="L99" s="53"/>
    </row>
    <row r="100" spans="5:12" ht="15.95" customHeight="1" x14ac:dyDescent="0.2">
      <c r="E100" s="53"/>
      <c r="F100" s="53"/>
      <c r="G100" s="53"/>
      <c r="H100" s="53"/>
      <c r="I100" s="53"/>
      <c r="J100" s="53"/>
      <c r="K100" s="53"/>
      <c r="L100" s="53"/>
    </row>
    <row r="101" spans="5:12" ht="15.95" customHeight="1" x14ac:dyDescent="0.2">
      <c r="E101" s="53"/>
      <c r="F101" s="53"/>
      <c r="G101" s="53"/>
      <c r="H101" s="53"/>
      <c r="I101" s="53"/>
      <c r="J101" s="53"/>
      <c r="K101" s="53"/>
      <c r="L101" s="53"/>
    </row>
    <row r="102" spans="5:12" ht="15.95" customHeight="1" x14ac:dyDescent="0.2">
      <c r="E102" s="53"/>
      <c r="F102" s="53"/>
      <c r="G102" s="53"/>
      <c r="H102" s="53"/>
      <c r="I102" s="53"/>
      <c r="J102" s="53"/>
      <c r="K102" s="53"/>
      <c r="L102" s="53"/>
    </row>
    <row r="103" spans="5:12" ht="15.95" customHeight="1" x14ac:dyDescent="0.2">
      <c r="E103" s="53"/>
      <c r="F103" s="53"/>
      <c r="G103" s="53"/>
      <c r="H103" s="53"/>
      <c r="I103" s="53"/>
      <c r="J103" s="53"/>
      <c r="K103" s="53"/>
      <c r="L103" s="53"/>
    </row>
    <row r="104" spans="5:12" ht="15.95" customHeight="1" x14ac:dyDescent="0.2">
      <c r="E104" s="53"/>
      <c r="F104" s="53"/>
      <c r="G104" s="53"/>
      <c r="H104" s="53"/>
      <c r="I104" s="53"/>
      <c r="J104" s="53"/>
      <c r="K104" s="53"/>
      <c r="L104" s="53"/>
    </row>
    <row r="105" spans="5:12" ht="15.95" customHeight="1" x14ac:dyDescent="0.2">
      <c r="E105" s="53"/>
      <c r="F105" s="53"/>
      <c r="G105" s="53"/>
      <c r="H105" s="53"/>
      <c r="I105" s="53"/>
      <c r="J105" s="53"/>
      <c r="K105" s="53"/>
      <c r="L105" s="53"/>
    </row>
    <row r="106" spans="5:12" ht="15.95" customHeight="1" x14ac:dyDescent="0.2">
      <c r="E106" s="53"/>
      <c r="F106" s="53"/>
      <c r="G106" s="53"/>
      <c r="H106" s="53"/>
      <c r="I106" s="53"/>
      <c r="J106" s="53"/>
      <c r="K106" s="53"/>
      <c r="L106" s="53"/>
    </row>
    <row r="107" spans="5:12" ht="15.95" customHeight="1" x14ac:dyDescent="0.2">
      <c r="E107" s="53"/>
      <c r="F107" s="53"/>
      <c r="G107" s="53"/>
      <c r="H107" s="53"/>
      <c r="I107" s="53"/>
      <c r="J107" s="53"/>
      <c r="K107" s="53"/>
      <c r="L107" s="53"/>
    </row>
    <row r="108" spans="5:12" ht="15.95" customHeight="1" x14ac:dyDescent="0.2">
      <c r="E108" s="53"/>
      <c r="F108" s="53"/>
      <c r="G108" s="53"/>
      <c r="H108" s="53"/>
      <c r="I108" s="53"/>
      <c r="J108" s="53"/>
      <c r="K108" s="53"/>
      <c r="L108" s="53"/>
    </row>
    <row r="109" spans="5:12" ht="15.95" customHeight="1" x14ac:dyDescent="0.2">
      <c r="E109" s="53"/>
      <c r="F109" s="53"/>
      <c r="G109" s="53"/>
      <c r="H109" s="53"/>
      <c r="I109" s="53"/>
      <c r="J109" s="53"/>
      <c r="K109" s="53"/>
      <c r="L109" s="53"/>
    </row>
    <row r="110" spans="5:12" ht="15.95" customHeight="1" x14ac:dyDescent="0.2">
      <c r="E110" s="53"/>
      <c r="F110" s="53"/>
      <c r="G110" s="53"/>
      <c r="H110" s="53"/>
      <c r="I110" s="53"/>
      <c r="J110" s="53"/>
      <c r="K110" s="53"/>
      <c r="L110" s="53"/>
    </row>
    <row r="111" spans="5:12" ht="15.95" customHeight="1" x14ac:dyDescent="0.2">
      <c r="E111" s="53"/>
      <c r="F111" s="53"/>
      <c r="G111" s="53"/>
      <c r="H111" s="53"/>
      <c r="I111" s="53"/>
      <c r="J111" s="53"/>
      <c r="K111" s="53"/>
      <c r="L111" s="53"/>
    </row>
    <row r="112" spans="5:12" ht="15.95" customHeight="1" x14ac:dyDescent="0.2">
      <c r="E112" s="53"/>
      <c r="F112" s="53"/>
      <c r="G112" s="53"/>
      <c r="H112" s="53"/>
      <c r="I112" s="53"/>
      <c r="J112" s="53"/>
      <c r="K112" s="53"/>
      <c r="L112" s="53"/>
    </row>
    <row r="113" spans="5:12" ht="15.95" customHeight="1" x14ac:dyDescent="0.2">
      <c r="E113" s="53"/>
      <c r="F113" s="53"/>
      <c r="G113" s="53"/>
      <c r="H113" s="53"/>
      <c r="I113" s="53"/>
      <c r="J113" s="53"/>
      <c r="K113" s="53"/>
      <c r="L113" s="53"/>
    </row>
    <row r="114" spans="5:12" ht="15.95" customHeight="1" x14ac:dyDescent="0.2">
      <c r="E114" s="53"/>
      <c r="F114" s="53"/>
      <c r="G114" s="53"/>
      <c r="H114" s="53"/>
      <c r="I114" s="53"/>
      <c r="J114" s="53"/>
      <c r="K114" s="53"/>
      <c r="L114" s="53"/>
    </row>
    <row r="115" spans="5:12" ht="15.95" customHeight="1" x14ac:dyDescent="0.2">
      <c r="E115" s="53"/>
      <c r="F115" s="53"/>
      <c r="G115" s="53"/>
      <c r="H115" s="53"/>
      <c r="I115" s="53"/>
      <c r="J115" s="53"/>
      <c r="K115" s="53"/>
      <c r="L115" s="53"/>
    </row>
    <row r="116" spans="5:12" ht="15.95" customHeight="1" x14ac:dyDescent="0.2">
      <c r="E116" s="53"/>
      <c r="F116" s="53"/>
      <c r="G116" s="53"/>
      <c r="H116" s="53"/>
      <c r="I116" s="53"/>
      <c r="J116" s="53"/>
      <c r="K116" s="53"/>
      <c r="L116" s="53"/>
    </row>
    <row r="117" spans="5:12" ht="15.95" customHeight="1" x14ac:dyDescent="0.2">
      <c r="E117" s="53"/>
      <c r="F117" s="53"/>
      <c r="G117" s="53"/>
      <c r="H117" s="53"/>
      <c r="I117" s="53"/>
      <c r="J117" s="53"/>
      <c r="K117" s="53"/>
      <c r="L117" s="53"/>
    </row>
    <row r="118" spans="5:12" ht="15.95" customHeight="1" x14ac:dyDescent="0.2">
      <c r="E118" s="53"/>
      <c r="F118" s="53"/>
      <c r="G118" s="53"/>
      <c r="H118" s="53"/>
      <c r="I118" s="53"/>
      <c r="J118" s="53"/>
      <c r="K118" s="53"/>
      <c r="L118" s="53"/>
    </row>
    <row r="119" spans="5:12" ht="15.95" customHeight="1" x14ac:dyDescent="0.2">
      <c r="E119" s="53"/>
      <c r="F119" s="53"/>
      <c r="G119" s="53"/>
      <c r="H119" s="53"/>
      <c r="I119" s="53"/>
      <c r="J119" s="53"/>
      <c r="K119" s="53"/>
      <c r="L119" s="53"/>
    </row>
    <row r="120" spans="5:12" ht="15.95" customHeight="1" x14ac:dyDescent="0.2">
      <c r="E120" s="53"/>
      <c r="F120" s="53"/>
      <c r="G120" s="53"/>
      <c r="H120" s="53"/>
      <c r="I120" s="53"/>
      <c r="J120" s="53"/>
      <c r="K120" s="53"/>
      <c r="L120" s="53"/>
    </row>
    <row r="121" spans="5:12" ht="15.95" customHeight="1" x14ac:dyDescent="0.2">
      <c r="E121" s="53"/>
      <c r="F121" s="53"/>
      <c r="G121" s="53"/>
      <c r="H121" s="53"/>
      <c r="I121" s="53"/>
      <c r="J121" s="53"/>
      <c r="K121" s="53"/>
      <c r="L121" s="53"/>
    </row>
    <row r="122" spans="5:12" ht="15.95" customHeight="1" x14ac:dyDescent="0.2">
      <c r="E122" s="53"/>
      <c r="F122" s="53"/>
      <c r="G122" s="53"/>
      <c r="H122" s="53"/>
      <c r="I122" s="53"/>
      <c r="J122" s="53"/>
      <c r="K122" s="53"/>
      <c r="L122" s="53"/>
    </row>
    <row r="123" spans="5:12" ht="15.95" customHeight="1" x14ac:dyDescent="0.2">
      <c r="E123" s="53"/>
      <c r="F123" s="53"/>
      <c r="G123" s="53"/>
      <c r="H123" s="53"/>
      <c r="I123" s="53"/>
      <c r="J123" s="53"/>
      <c r="K123" s="53"/>
      <c r="L123" s="53"/>
    </row>
    <row r="124" spans="5:12" ht="15.95" customHeight="1" x14ac:dyDescent="0.2">
      <c r="E124" s="53"/>
      <c r="F124" s="53"/>
      <c r="G124" s="53"/>
      <c r="H124" s="53"/>
      <c r="I124" s="53"/>
      <c r="J124" s="53"/>
      <c r="K124" s="53"/>
      <c r="L124" s="53"/>
    </row>
    <row r="125" spans="5:12" ht="15.95" customHeight="1" x14ac:dyDescent="0.2">
      <c r="E125" s="53"/>
      <c r="F125" s="53"/>
      <c r="G125" s="53"/>
      <c r="H125" s="53"/>
      <c r="I125" s="53"/>
      <c r="J125" s="53"/>
      <c r="K125" s="53"/>
      <c r="L125" s="53"/>
    </row>
    <row r="126" spans="5:12" ht="15.95" customHeight="1" x14ac:dyDescent="0.2">
      <c r="E126" s="53"/>
      <c r="F126" s="53"/>
      <c r="G126" s="53"/>
      <c r="H126" s="53"/>
      <c r="I126" s="53"/>
      <c r="J126" s="53"/>
      <c r="K126" s="53"/>
      <c r="L126" s="53"/>
    </row>
    <row r="127" spans="5:12" ht="15.95" customHeight="1" x14ac:dyDescent="0.2">
      <c r="E127" s="53"/>
      <c r="F127" s="53"/>
      <c r="G127" s="53"/>
      <c r="H127" s="53"/>
      <c r="I127" s="53"/>
      <c r="J127" s="53"/>
      <c r="K127" s="53"/>
      <c r="L127" s="53"/>
    </row>
    <row r="128" spans="5:12" ht="15.95" customHeight="1" x14ac:dyDescent="0.2">
      <c r="E128" s="53"/>
      <c r="F128" s="53"/>
      <c r="G128" s="53"/>
      <c r="H128" s="53"/>
      <c r="I128" s="53"/>
      <c r="J128" s="53"/>
      <c r="K128" s="53"/>
      <c r="L128" s="53"/>
    </row>
    <row r="129" spans="5:12" ht="15.95" customHeight="1" x14ac:dyDescent="0.2">
      <c r="E129" s="53"/>
      <c r="F129" s="53"/>
      <c r="G129" s="53"/>
      <c r="H129" s="53"/>
      <c r="I129" s="53"/>
      <c r="J129" s="53"/>
      <c r="K129" s="53"/>
      <c r="L129" s="53"/>
    </row>
    <row r="130" spans="5:12" ht="15.95" customHeight="1" x14ac:dyDescent="0.2">
      <c r="E130" s="53"/>
      <c r="F130" s="53"/>
      <c r="G130" s="53"/>
      <c r="H130" s="53"/>
      <c r="I130" s="53"/>
      <c r="J130" s="53"/>
      <c r="K130" s="53"/>
      <c r="L130" s="53"/>
    </row>
    <row r="131" spans="5:12" ht="15.95" customHeight="1" x14ac:dyDescent="0.2">
      <c r="E131" s="53"/>
      <c r="F131" s="53"/>
      <c r="G131" s="53"/>
      <c r="H131" s="53"/>
      <c r="I131" s="53"/>
      <c r="J131" s="53"/>
      <c r="K131" s="53"/>
      <c r="L131" s="53"/>
    </row>
    <row r="132" spans="5:12" ht="15.95" customHeight="1" x14ac:dyDescent="0.2">
      <c r="E132" s="53"/>
      <c r="F132" s="53"/>
      <c r="G132" s="53"/>
      <c r="H132" s="53"/>
      <c r="I132" s="53"/>
      <c r="J132" s="53"/>
      <c r="K132" s="53"/>
      <c r="L132" s="53"/>
    </row>
    <row r="133" spans="5:12" ht="15.95" customHeight="1" x14ac:dyDescent="0.2">
      <c r="E133" s="53"/>
      <c r="F133" s="53"/>
      <c r="G133" s="53"/>
      <c r="H133" s="53"/>
      <c r="I133" s="53"/>
      <c r="J133" s="53"/>
      <c r="K133" s="53"/>
      <c r="L133" s="53"/>
    </row>
    <row r="134" spans="5:12" ht="15.95" customHeight="1" x14ac:dyDescent="0.2">
      <c r="E134" s="53"/>
      <c r="F134" s="53"/>
      <c r="G134" s="53"/>
      <c r="H134" s="53"/>
      <c r="I134" s="53"/>
      <c r="J134" s="53"/>
      <c r="K134" s="53"/>
      <c r="L134" s="53"/>
    </row>
    <row r="135" spans="5:12" ht="15.95" customHeight="1" x14ac:dyDescent="0.2">
      <c r="E135" s="53"/>
      <c r="F135" s="53"/>
      <c r="G135" s="53"/>
      <c r="H135" s="53"/>
      <c r="I135" s="53"/>
      <c r="J135" s="53"/>
      <c r="K135" s="53"/>
      <c r="L135" s="53"/>
    </row>
    <row r="136" spans="5:12" ht="15.95" customHeight="1" x14ac:dyDescent="0.2">
      <c r="E136" s="53"/>
      <c r="F136" s="53"/>
      <c r="G136" s="53"/>
      <c r="H136" s="53"/>
      <c r="I136" s="53"/>
      <c r="J136" s="53"/>
      <c r="K136" s="53"/>
      <c r="L136" s="53"/>
    </row>
    <row r="137" spans="5:12" ht="15.95" customHeight="1" x14ac:dyDescent="0.2">
      <c r="E137" s="53"/>
      <c r="F137" s="53"/>
      <c r="G137" s="53"/>
      <c r="H137" s="53"/>
      <c r="I137" s="53"/>
      <c r="J137" s="53"/>
      <c r="K137" s="53"/>
      <c r="L137" s="53"/>
    </row>
    <row r="138" spans="5:12" ht="15.95" customHeight="1" x14ac:dyDescent="0.2">
      <c r="E138" s="53"/>
      <c r="F138" s="53"/>
      <c r="G138" s="53"/>
      <c r="H138" s="53"/>
      <c r="I138" s="53"/>
      <c r="J138" s="53"/>
      <c r="K138" s="53"/>
      <c r="L138" s="53"/>
    </row>
    <row r="139" spans="5:12" ht="15.95" customHeight="1" x14ac:dyDescent="0.2">
      <c r="E139" s="53"/>
      <c r="F139" s="53"/>
      <c r="G139" s="53"/>
      <c r="H139" s="53"/>
      <c r="I139" s="53"/>
      <c r="J139" s="53"/>
      <c r="K139" s="53"/>
      <c r="L139" s="53"/>
    </row>
    <row r="140" spans="5:12" ht="15.95" customHeight="1" x14ac:dyDescent="0.2">
      <c r="E140" s="53"/>
      <c r="F140" s="53"/>
      <c r="G140" s="53"/>
      <c r="H140" s="53"/>
      <c r="I140" s="53"/>
      <c r="J140" s="53"/>
      <c r="K140" s="53"/>
      <c r="L140" s="53"/>
    </row>
    <row r="141" spans="5:12" ht="15.95" customHeight="1" x14ac:dyDescent="0.2">
      <c r="E141" s="53"/>
      <c r="F141" s="53"/>
      <c r="G141" s="53"/>
      <c r="H141" s="53"/>
      <c r="I141" s="53"/>
      <c r="J141" s="53"/>
      <c r="K141" s="53"/>
      <c r="L141" s="53"/>
    </row>
    <row r="142" spans="5:12" ht="15.95" customHeight="1" x14ac:dyDescent="0.2">
      <c r="E142" s="53"/>
      <c r="F142" s="53"/>
      <c r="G142" s="53"/>
      <c r="H142" s="53"/>
      <c r="I142" s="53"/>
      <c r="J142" s="53"/>
      <c r="K142" s="53"/>
      <c r="L142" s="53"/>
    </row>
    <row r="143" spans="5:12" ht="15.95" customHeight="1" x14ac:dyDescent="0.2">
      <c r="E143" s="53"/>
      <c r="F143" s="53"/>
      <c r="G143" s="53"/>
      <c r="H143" s="53"/>
      <c r="I143" s="53"/>
      <c r="J143" s="53"/>
      <c r="K143" s="53"/>
      <c r="L143" s="53"/>
    </row>
    <row r="144" spans="5:12" ht="15.95" customHeight="1" x14ac:dyDescent="0.2">
      <c r="E144" s="53"/>
      <c r="F144" s="53"/>
      <c r="G144" s="53"/>
      <c r="H144" s="53"/>
      <c r="I144" s="53"/>
      <c r="J144" s="53"/>
      <c r="K144" s="53"/>
      <c r="L144" s="53"/>
    </row>
    <row r="145" spans="5:12" ht="15.95" customHeight="1" x14ac:dyDescent="0.2">
      <c r="E145" s="53"/>
      <c r="F145" s="53"/>
      <c r="G145" s="53"/>
      <c r="H145" s="53"/>
      <c r="I145" s="53"/>
      <c r="J145" s="53"/>
      <c r="K145" s="53"/>
      <c r="L145" s="53"/>
    </row>
    <row r="146" spans="5:12" ht="15.95" customHeight="1" x14ac:dyDescent="0.2">
      <c r="E146" s="53"/>
      <c r="F146" s="53"/>
      <c r="G146" s="53"/>
      <c r="H146" s="53"/>
      <c r="I146" s="53"/>
      <c r="J146" s="53"/>
      <c r="K146" s="53"/>
      <c r="L146" s="53"/>
    </row>
    <row r="147" spans="5:12" ht="15.95" customHeight="1" x14ac:dyDescent="0.2">
      <c r="E147" s="53"/>
      <c r="F147" s="53"/>
      <c r="G147" s="53"/>
      <c r="H147" s="53"/>
      <c r="I147" s="53"/>
      <c r="J147" s="53"/>
      <c r="K147" s="53"/>
      <c r="L147" s="53"/>
    </row>
    <row r="148" spans="5:12" ht="15.95" customHeight="1" x14ac:dyDescent="0.2">
      <c r="E148" s="53"/>
      <c r="F148" s="53"/>
      <c r="G148" s="53"/>
      <c r="H148" s="53"/>
      <c r="I148" s="53"/>
      <c r="J148" s="53"/>
      <c r="K148" s="53"/>
      <c r="L148" s="53"/>
    </row>
    <row r="149" spans="5:12" ht="15.95" customHeight="1" x14ac:dyDescent="0.2">
      <c r="E149" s="53"/>
      <c r="F149" s="53"/>
      <c r="G149" s="53"/>
      <c r="H149" s="53"/>
      <c r="I149" s="53"/>
      <c r="J149" s="53"/>
      <c r="K149" s="53"/>
      <c r="L149" s="53"/>
    </row>
    <row r="150" spans="5:12" ht="15.95" customHeight="1" x14ac:dyDescent="0.2">
      <c r="E150" s="53"/>
      <c r="F150" s="53"/>
      <c r="G150" s="53"/>
      <c r="H150" s="53"/>
      <c r="I150" s="53"/>
      <c r="J150" s="53"/>
      <c r="K150" s="53"/>
      <c r="L150" s="53"/>
    </row>
    <row r="151" spans="5:12" ht="15.95" customHeight="1" x14ac:dyDescent="0.2">
      <c r="E151" s="53"/>
      <c r="F151" s="53"/>
      <c r="G151" s="53"/>
      <c r="H151" s="53"/>
      <c r="I151" s="53"/>
      <c r="J151" s="53"/>
      <c r="K151" s="53"/>
      <c r="L151" s="53"/>
    </row>
    <row r="152" spans="5:12" ht="15.95" customHeight="1" x14ac:dyDescent="0.2">
      <c r="E152" s="53"/>
      <c r="F152" s="53"/>
      <c r="G152" s="53"/>
      <c r="H152" s="53"/>
      <c r="I152" s="53"/>
      <c r="J152" s="53"/>
      <c r="K152" s="53"/>
      <c r="L152" s="53"/>
    </row>
    <row r="153" spans="5:12" ht="15.95" customHeight="1" x14ac:dyDescent="0.2">
      <c r="E153" s="53"/>
      <c r="F153" s="53"/>
      <c r="G153" s="53"/>
      <c r="H153" s="53"/>
      <c r="I153" s="53"/>
      <c r="J153" s="53"/>
      <c r="K153" s="53"/>
      <c r="L153" s="53"/>
    </row>
    <row r="154" spans="5:12" ht="15.95" customHeight="1" x14ac:dyDescent="0.2">
      <c r="E154" s="53"/>
      <c r="F154" s="53"/>
      <c r="G154" s="53"/>
      <c r="H154" s="53"/>
      <c r="I154" s="53"/>
      <c r="J154" s="53"/>
      <c r="K154" s="53"/>
      <c r="L154" s="53"/>
    </row>
    <row r="155" spans="5:12" ht="15.95" customHeight="1" x14ac:dyDescent="0.2">
      <c r="E155" s="53"/>
      <c r="F155" s="53"/>
      <c r="G155" s="53"/>
      <c r="H155" s="53"/>
      <c r="I155" s="53"/>
      <c r="J155" s="53"/>
      <c r="K155" s="53"/>
      <c r="L155" s="53"/>
    </row>
    <row r="156" spans="5:12" ht="15.95" customHeight="1" x14ac:dyDescent="0.2">
      <c r="E156" s="53"/>
      <c r="F156" s="53"/>
      <c r="G156" s="53"/>
      <c r="H156" s="53"/>
      <c r="I156" s="53"/>
      <c r="J156" s="53"/>
      <c r="K156" s="53"/>
      <c r="L156" s="53"/>
    </row>
    <row r="157" spans="5:12" ht="15.95" customHeight="1" x14ac:dyDescent="0.2">
      <c r="E157" s="53"/>
      <c r="F157" s="53"/>
      <c r="G157" s="53"/>
      <c r="H157" s="53"/>
      <c r="I157" s="53"/>
      <c r="J157" s="53"/>
      <c r="K157" s="53"/>
      <c r="L157" s="53"/>
    </row>
    <row r="158" spans="5:12" ht="15.95" customHeight="1" x14ac:dyDescent="0.2">
      <c r="E158" s="53"/>
      <c r="F158" s="53"/>
      <c r="G158" s="53"/>
      <c r="H158" s="53"/>
      <c r="I158" s="53"/>
      <c r="J158" s="53"/>
      <c r="K158" s="53"/>
      <c r="L158" s="53"/>
    </row>
    <row r="159" spans="5:12" ht="15.95" customHeight="1" x14ac:dyDescent="0.2">
      <c r="E159" s="53"/>
      <c r="F159" s="53"/>
      <c r="G159" s="53"/>
      <c r="H159" s="53"/>
      <c r="I159" s="53"/>
      <c r="J159" s="53"/>
      <c r="K159" s="53"/>
      <c r="L159" s="53"/>
    </row>
    <row r="160" spans="5:12" ht="15.95" customHeight="1" x14ac:dyDescent="0.2">
      <c r="E160" s="53"/>
      <c r="F160" s="53"/>
      <c r="G160" s="53"/>
      <c r="H160" s="53"/>
      <c r="I160" s="53"/>
      <c r="J160" s="53"/>
      <c r="K160" s="53"/>
      <c r="L160" s="53"/>
    </row>
    <row r="161" spans="5:12" ht="15.95" customHeight="1" x14ac:dyDescent="0.2">
      <c r="E161" s="53"/>
      <c r="F161" s="53"/>
      <c r="G161" s="53"/>
      <c r="H161" s="53"/>
      <c r="I161" s="53"/>
      <c r="J161" s="53"/>
      <c r="K161" s="53"/>
      <c r="L161" s="53"/>
    </row>
    <row r="162" spans="5:12" ht="15.95" customHeight="1" x14ac:dyDescent="0.2">
      <c r="E162" s="53"/>
      <c r="F162" s="53"/>
      <c r="G162" s="53"/>
      <c r="H162" s="53"/>
      <c r="I162" s="53"/>
      <c r="J162" s="53"/>
      <c r="K162" s="53"/>
      <c r="L162" s="53"/>
    </row>
    <row r="163" spans="5:12" ht="15.95" customHeight="1" x14ac:dyDescent="0.2">
      <c r="E163" s="53"/>
      <c r="F163" s="53"/>
      <c r="G163" s="53"/>
      <c r="H163" s="53"/>
      <c r="I163" s="53"/>
      <c r="J163" s="53"/>
      <c r="K163" s="53"/>
      <c r="L163" s="53"/>
    </row>
    <row r="164" spans="5:12" ht="15.95" customHeight="1" x14ac:dyDescent="0.2">
      <c r="E164" s="53"/>
      <c r="F164" s="53"/>
      <c r="G164" s="53"/>
      <c r="H164" s="53"/>
      <c r="I164" s="53"/>
      <c r="J164" s="53"/>
      <c r="K164" s="53"/>
      <c r="L164" s="53"/>
    </row>
    <row r="165" spans="5:12" ht="15.95" customHeight="1" x14ac:dyDescent="0.2">
      <c r="E165" s="53"/>
      <c r="F165" s="53"/>
      <c r="G165" s="53"/>
      <c r="H165" s="53"/>
      <c r="I165" s="53"/>
      <c r="J165" s="53"/>
      <c r="K165" s="53"/>
      <c r="L165" s="53"/>
    </row>
    <row r="166" spans="5:12" ht="15.95" customHeight="1" x14ac:dyDescent="0.2">
      <c r="E166" s="53"/>
      <c r="F166" s="53"/>
      <c r="G166" s="53"/>
      <c r="H166" s="53"/>
      <c r="I166" s="53"/>
      <c r="J166" s="53"/>
      <c r="K166" s="53"/>
      <c r="L166" s="53"/>
    </row>
    <row r="167" spans="5:12" ht="15.95" customHeight="1" x14ac:dyDescent="0.2">
      <c r="E167" s="53"/>
      <c r="F167" s="53"/>
      <c r="G167" s="53"/>
      <c r="H167" s="53"/>
      <c r="I167" s="53"/>
      <c r="J167" s="53"/>
      <c r="K167" s="53"/>
      <c r="L167" s="53"/>
    </row>
    <row r="168" spans="5:12" ht="15.95" customHeight="1" x14ac:dyDescent="0.2">
      <c r="E168" s="53"/>
      <c r="F168" s="53"/>
      <c r="G168" s="53"/>
      <c r="H168" s="53"/>
      <c r="I168" s="53"/>
      <c r="J168" s="53"/>
      <c r="K168" s="53"/>
      <c r="L168" s="53"/>
    </row>
    <row r="169" spans="5:12" ht="15.95" customHeight="1" x14ac:dyDescent="0.2">
      <c r="E169" s="53"/>
      <c r="F169" s="53"/>
      <c r="G169" s="53"/>
      <c r="H169" s="53"/>
      <c r="I169" s="53"/>
      <c r="J169" s="53"/>
      <c r="K169" s="53"/>
      <c r="L169" s="53"/>
    </row>
    <row r="170" spans="5:12" ht="15.95" customHeight="1" x14ac:dyDescent="0.2">
      <c r="E170" s="53"/>
      <c r="F170" s="53"/>
      <c r="G170" s="53"/>
      <c r="H170" s="53"/>
      <c r="I170" s="53"/>
      <c r="J170" s="53"/>
      <c r="K170" s="53"/>
      <c r="L170" s="53"/>
    </row>
    <row r="171" spans="5:12" ht="15.95" customHeight="1" x14ac:dyDescent="0.2">
      <c r="E171" s="53"/>
      <c r="F171" s="53"/>
      <c r="G171" s="53"/>
      <c r="H171" s="53"/>
      <c r="I171" s="53"/>
      <c r="J171" s="53"/>
      <c r="K171" s="53"/>
      <c r="L171" s="53"/>
    </row>
    <row r="172" spans="5:12" ht="15.95" customHeight="1" x14ac:dyDescent="0.2">
      <c r="E172" s="53"/>
      <c r="F172" s="53"/>
      <c r="G172" s="53"/>
      <c r="H172" s="53"/>
      <c r="I172" s="53"/>
      <c r="J172" s="53"/>
      <c r="K172" s="53"/>
      <c r="L172" s="53"/>
    </row>
    <row r="173" spans="5:12" ht="15.95" customHeight="1" x14ac:dyDescent="0.2">
      <c r="E173" s="53"/>
      <c r="F173" s="53"/>
      <c r="G173" s="53"/>
      <c r="H173" s="53"/>
      <c r="I173" s="53"/>
      <c r="J173" s="53"/>
      <c r="K173" s="53"/>
      <c r="L173" s="53"/>
    </row>
    <row r="174" spans="5:12" ht="15.95" customHeight="1" x14ac:dyDescent="0.2">
      <c r="E174" s="53"/>
      <c r="F174" s="53"/>
      <c r="G174" s="53"/>
      <c r="H174" s="53"/>
      <c r="I174" s="53"/>
      <c r="J174" s="53"/>
      <c r="K174" s="53"/>
      <c r="L174" s="53"/>
    </row>
    <row r="175" spans="5:12" ht="15.95" customHeight="1" x14ac:dyDescent="0.2">
      <c r="E175" s="53"/>
      <c r="F175" s="53"/>
      <c r="G175" s="53"/>
      <c r="H175" s="53"/>
      <c r="I175" s="53"/>
      <c r="J175" s="53"/>
      <c r="K175" s="53"/>
      <c r="L175" s="53"/>
    </row>
    <row r="176" spans="5:12" ht="15.95" customHeight="1" x14ac:dyDescent="0.2">
      <c r="E176" s="53"/>
      <c r="F176" s="53"/>
      <c r="G176" s="53"/>
      <c r="H176" s="53"/>
      <c r="I176" s="53"/>
      <c r="J176" s="53"/>
      <c r="K176" s="53"/>
      <c r="L176" s="53"/>
    </row>
    <row r="177" spans="5:12" ht="15.95" customHeight="1" x14ac:dyDescent="0.2">
      <c r="E177" s="53"/>
      <c r="F177" s="53"/>
      <c r="G177" s="53"/>
      <c r="H177" s="53"/>
      <c r="I177" s="53"/>
      <c r="J177" s="53"/>
      <c r="K177" s="53"/>
      <c r="L177" s="53"/>
    </row>
    <row r="178" spans="5:12" ht="15.95" customHeight="1" x14ac:dyDescent="0.2">
      <c r="E178" s="53"/>
      <c r="F178" s="53"/>
      <c r="G178" s="53"/>
      <c r="H178" s="53"/>
      <c r="I178" s="53"/>
      <c r="J178" s="53"/>
      <c r="K178" s="53"/>
      <c r="L178" s="53"/>
    </row>
    <row r="179" spans="5:12" ht="15.95" customHeight="1" x14ac:dyDescent="0.2">
      <c r="E179" s="53"/>
      <c r="F179" s="53"/>
      <c r="G179" s="53"/>
      <c r="H179" s="53"/>
      <c r="I179" s="53"/>
      <c r="J179" s="53"/>
      <c r="K179" s="53"/>
      <c r="L179" s="53"/>
    </row>
    <row r="180" spans="5:12" ht="15.95" customHeight="1" x14ac:dyDescent="0.2">
      <c r="E180" s="53"/>
      <c r="F180" s="53"/>
      <c r="G180" s="53"/>
      <c r="H180" s="53"/>
      <c r="I180" s="53"/>
      <c r="J180" s="53"/>
      <c r="K180" s="53"/>
      <c r="L180" s="53"/>
    </row>
    <row r="181" spans="5:12" ht="15.95" customHeight="1" x14ac:dyDescent="0.2">
      <c r="E181" s="53"/>
      <c r="F181" s="53"/>
      <c r="G181" s="53"/>
      <c r="H181" s="53"/>
      <c r="I181" s="53"/>
      <c r="J181" s="53"/>
      <c r="K181" s="53"/>
      <c r="L181" s="53"/>
    </row>
    <row r="182" spans="5:12" ht="15.95" customHeight="1" x14ac:dyDescent="0.2">
      <c r="E182" s="53"/>
      <c r="F182" s="53"/>
      <c r="G182" s="53"/>
      <c r="H182" s="53"/>
      <c r="I182" s="53"/>
      <c r="J182" s="53"/>
      <c r="K182" s="53"/>
      <c r="L182" s="53"/>
    </row>
    <row r="183" spans="5:12" ht="15.95" customHeight="1" x14ac:dyDescent="0.2">
      <c r="E183" s="53"/>
      <c r="F183" s="53"/>
      <c r="G183" s="53"/>
      <c r="H183" s="53"/>
      <c r="I183" s="53"/>
      <c r="J183" s="53"/>
      <c r="K183" s="53"/>
      <c r="L183" s="53"/>
    </row>
    <row r="184" spans="5:12" ht="15.95" customHeight="1" x14ac:dyDescent="0.2">
      <c r="E184" s="53"/>
      <c r="F184" s="53"/>
      <c r="G184" s="53"/>
      <c r="H184" s="53"/>
      <c r="I184" s="53"/>
      <c r="J184" s="53"/>
      <c r="K184" s="53"/>
      <c r="L184" s="53"/>
    </row>
    <row r="185" spans="5:12" ht="15.95" customHeight="1" x14ac:dyDescent="0.2">
      <c r="E185" s="53"/>
      <c r="F185" s="53"/>
      <c r="G185" s="53"/>
      <c r="H185" s="53"/>
      <c r="I185" s="53"/>
      <c r="J185" s="53"/>
      <c r="K185" s="53"/>
      <c r="L185" s="53"/>
    </row>
    <row r="186" spans="5:12" ht="15.95" customHeight="1" x14ac:dyDescent="0.2">
      <c r="E186" s="53"/>
      <c r="F186" s="53"/>
      <c r="G186" s="53"/>
      <c r="H186" s="53"/>
      <c r="I186" s="53"/>
      <c r="J186" s="53"/>
      <c r="K186" s="53"/>
      <c r="L186" s="53"/>
    </row>
    <row r="187" spans="5:12" ht="15.95" customHeight="1" x14ac:dyDescent="0.2">
      <c r="E187" s="53"/>
      <c r="F187" s="53"/>
      <c r="G187" s="53"/>
      <c r="H187" s="53"/>
      <c r="I187" s="53"/>
      <c r="J187" s="53"/>
      <c r="K187" s="53"/>
      <c r="L187" s="53"/>
    </row>
    <row r="188" spans="5:12" ht="15.95" customHeight="1" x14ac:dyDescent="0.2">
      <c r="E188" s="53"/>
      <c r="F188" s="53"/>
      <c r="G188" s="53"/>
      <c r="H188" s="53"/>
      <c r="I188" s="53"/>
      <c r="J188" s="53"/>
      <c r="K188" s="53"/>
      <c r="L188" s="53"/>
    </row>
    <row r="189" spans="5:12" ht="15.95" customHeight="1" x14ac:dyDescent="0.2">
      <c r="E189" s="53"/>
      <c r="F189" s="53"/>
      <c r="G189" s="53"/>
      <c r="H189" s="53"/>
      <c r="I189" s="53"/>
      <c r="J189" s="53"/>
      <c r="K189" s="53"/>
      <c r="L189" s="53"/>
    </row>
    <row r="190" spans="5:12" ht="15.95" customHeight="1" x14ac:dyDescent="0.2">
      <c r="E190" s="53"/>
      <c r="F190" s="53"/>
      <c r="G190" s="53"/>
      <c r="H190" s="53"/>
      <c r="I190" s="53"/>
      <c r="J190" s="53"/>
      <c r="K190" s="53"/>
      <c r="L190" s="53"/>
    </row>
    <row r="191" spans="5:12" ht="15.95" customHeight="1" x14ac:dyDescent="0.2">
      <c r="E191" s="53"/>
      <c r="F191" s="53"/>
      <c r="G191" s="53"/>
      <c r="H191" s="53"/>
      <c r="I191" s="53"/>
      <c r="J191" s="53"/>
      <c r="K191" s="53"/>
      <c r="L191" s="53"/>
    </row>
    <row r="192" spans="5:12" ht="15.95" customHeight="1" x14ac:dyDescent="0.2">
      <c r="E192" s="53"/>
      <c r="F192" s="53"/>
      <c r="G192" s="53"/>
      <c r="H192" s="53"/>
      <c r="I192" s="53"/>
      <c r="J192" s="53"/>
      <c r="K192" s="53"/>
      <c r="L192" s="53"/>
    </row>
    <row r="193" spans="5:12" ht="15.95" customHeight="1" x14ac:dyDescent="0.2">
      <c r="E193" s="53"/>
      <c r="F193" s="53"/>
      <c r="G193" s="53"/>
      <c r="H193" s="53"/>
      <c r="I193" s="53"/>
      <c r="J193" s="53"/>
      <c r="K193" s="53"/>
      <c r="L193" s="53"/>
    </row>
    <row r="194" spans="5:12" ht="15.95" customHeight="1" x14ac:dyDescent="0.2">
      <c r="E194" s="53"/>
      <c r="F194" s="53"/>
      <c r="G194" s="53"/>
      <c r="H194" s="53"/>
      <c r="I194" s="53"/>
      <c r="J194" s="53"/>
      <c r="K194" s="53"/>
      <c r="L194" s="53"/>
    </row>
  </sheetData>
  <mergeCells count="21">
    <mergeCell ref="A35:D35"/>
    <mergeCell ref="A51:L51"/>
    <mergeCell ref="A52:L52"/>
    <mergeCell ref="A53:L53"/>
    <mergeCell ref="A54:L54"/>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8"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62A10-774F-458F-A74D-BEE484130DB9}">
  <sheetPr codeName="Tabelle15">
    <pageSetUpPr fitToPage="1"/>
  </sheetPr>
  <dimension ref="A1:O43"/>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0.100000000000001" customHeight="1" x14ac:dyDescent="0.2">
      <c r="A3" s="38" t="s">
        <v>330</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325</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28952</v>
      </c>
      <c r="E11" s="79">
        <v>28093</v>
      </c>
      <c r="F11" s="79">
        <v>27736</v>
      </c>
      <c r="G11" s="79">
        <v>28594</v>
      </c>
      <c r="H11" s="105">
        <v>28115</v>
      </c>
      <c r="I11" s="80">
        <v>837</v>
      </c>
      <c r="J11" s="81">
        <v>2.977058509692335</v>
      </c>
    </row>
    <row r="12" spans="1:15" ht="24.95" customHeight="1" x14ac:dyDescent="0.2">
      <c r="A12" s="158" t="s">
        <v>124</v>
      </c>
      <c r="B12" s="159" t="s">
        <v>125</v>
      </c>
      <c r="C12" s="78">
        <v>0.49046697982868198</v>
      </c>
      <c r="D12" s="80">
        <v>142</v>
      </c>
      <c r="E12" s="79">
        <v>166</v>
      </c>
      <c r="F12" s="79">
        <v>129</v>
      </c>
      <c r="G12" s="79">
        <v>113</v>
      </c>
      <c r="H12" s="105">
        <v>117</v>
      </c>
      <c r="I12" s="80">
        <v>25</v>
      </c>
      <c r="J12" s="81">
        <v>21.367521367521366</v>
      </c>
    </row>
    <row r="13" spans="1:15" ht="24.95" customHeight="1" x14ac:dyDescent="0.2">
      <c r="A13" s="158" t="s">
        <v>126</v>
      </c>
      <c r="B13" s="164" t="s">
        <v>208</v>
      </c>
      <c r="C13" s="78">
        <v>0.11743575573362808</v>
      </c>
      <c r="D13" s="80">
        <v>34</v>
      </c>
      <c r="E13" s="79">
        <v>34</v>
      </c>
      <c r="F13" s="79">
        <v>34</v>
      </c>
      <c r="G13" s="79">
        <v>38</v>
      </c>
      <c r="H13" s="105">
        <v>43</v>
      </c>
      <c r="I13" s="80">
        <v>-9</v>
      </c>
      <c r="J13" s="81">
        <v>-20.930232558139537</v>
      </c>
    </row>
    <row r="14" spans="1:15" s="180" customFormat="1" ht="24.95" customHeight="1" x14ac:dyDescent="0.2">
      <c r="A14" s="158" t="s">
        <v>209</v>
      </c>
      <c r="B14" s="164" t="s">
        <v>129</v>
      </c>
      <c r="C14" s="78">
        <v>3.1224095053882288</v>
      </c>
      <c r="D14" s="80">
        <v>904</v>
      </c>
      <c r="E14" s="79">
        <v>901</v>
      </c>
      <c r="F14" s="79">
        <v>927</v>
      </c>
      <c r="G14" s="79">
        <v>949</v>
      </c>
      <c r="H14" s="105">
        <v>942</v>
      </c>
      <c r="I14" s="80">
        <v>-38</v>
      </c>
      <c r="J14" s="81">
        <v>-4.0339702760084926</v>
      </c>
      <c r="K14" s="53"/>
      <c r="L14" s="53"/>
      <c r="M14" s="53"/>
      <c r="N14" s="53"/>
      <c r="O14" s="53"/>
    </row>
    <row r="15" spans="1:15" ht="24.95" customHeight="1" x14ac:dyDescent="0.2">
      <c r="A15" s="158" t="s">
        <v>210</v>
      </c>
      <c r="B15" s="164" t="s">
        <v>211</v>
      </c>
      <c r="C15" s="78">
        <v>2.3279911577783916</v>
      </c>
      <c r="D15" s="80">
        <v>674</v>
      </c>
      <c r="E15" s="79">
        <v>672</v>
      </c>
      <c r="F15" s="79">
        <v>692</v>
      </c>
      <c r="G15" s="79">
        <v>700</v>
      </c>
      <c r="H15" s="105">
        <v>690</v>
      </c>
      <c r="I15" s="80">
        <v>-16</v>
      </c>
      <c r="J15" s="81">
        <v>-2.318840579710145</v>
      </c>
    </row>
    <row r="16" spans="1:15" s="180" customFormat="1" ht="24.95" customHeight="1" x14ac:dyDescent="0.2">
      <c r="A16" s="158" t="s">
        <v>212</v>
      </c>
      <c r="B16" s="164" t="s">
        <v>133</v>
      </c>
      <c r="C16" s="78">
        <v>0.61481072119369995</v>
      </c>
      <c r="D16" s="80">
        <v>178</v>
      </c>
      <c r="E16" s="79">
        <v>179</v>
      </c>
      <c r="F16" s="79">
        <v>186</v>
      </c>
      <c r="G16" s="79">
        <v>199</v>
      </c>
      <c r="H16" s="105">
        <v>207</v>
      </c>
      <c r="I16" s="80">
        <v>-29</v>
      </c>
      <c r="J16" s="81">
        <v>-14.009661835748792</v>
      </c>
      <c r="K16" s="53"/>
      <c r="L16" s="53"/>
      <c r="M16" s="53"/>
      <c r="N16" s="53"/>
      <c r="O16" s="53"/>
    </row>
    <row r="17" spans="1:15" ht="24.95" customHeight="1" x14ac:dyDescent="0.2">
      <c r="A17" s="158" t="s">
        <v>134</v>
      </c>
      <c r="B17" s="164" t="s">
        <v>214</v>
      </c>
      <c r="C17" s="78">
        <v>0.17960762641613706</v>
      </c>
      <c r="D17" s="80">
        <v>52</v>
      </c>
      <c r="E17" s="79">
        <v>50</v>
      </c>
      <c r="F17" s="79">
        <v>49</v>
      </c>
      <c r="G17" s="79">
        <v>50</v>
      </c>
      <c r="H17" s="105">
        <v>45</v>
      </c>
      <c r="I17" s="80">
        <v>7</v>
      </c>
      <c r="J17" s="81">
        <v>15.555555555555555</v>
      </c>
    </row>
    <row r="18" spans="1:15" s="180" customFormat="1" ht="24.95" customHeight="1" x14ac:dyDescent="0.2">
      <c r="A18" s="167" t="s">
        <v>136</v>
      </c>
      <c r="B18" s="168" t="s">
        <v>137</v>
      </c>
      <c r="C18" s="78">
        <v>1.8996960486322187</v>
      </c>
      <c r="D18" s="80">
        <v>550</v>
      </c>
      <c r="E18" s="79">
        <v>540</v>
      </c>
      <c r="F18" s="79">
        <v>550</v>
      </c>
      <c r="G18" s="79">
        <v>557</v>
      </c>
      <c r="H18" s="105">
        <v>555</v>
      </c>
      <c r="I18" s="80">
        <v>-5</v>
      </c>
      <c r="J18" s="81">
        <v>-0.90090090090090091</v>
      </c>
      <c r="K18" s="53"/>
      <c r="L18" s="53"/>
      <c r="M18" s="53"/>
      <c r="N18" s="53"/>
      <c r="O18" s="53"/>
    </row>
    <row r="19" spans="1:15" ht="24.95" customHeight="1" x14ac:dyDescent="0.2">
      <c r="A19" s="158" t="s">
        <v>138</v>
      </c>
      <c r="B19" s="164" t="s">
        <v>139</v>
      </c>
      <c r="C19" s="78">
        <v>11.059684995855209</v>
      </c>
      <c r="D19" s="80">
        <v>3202</v>
      </c>
      <c r="E19" s="79">
        <v>3291</v>
      </c>
      <c r="F19" s="79">
        <v>3280</v>
      </c>
      <c r="G19" s="79">
        <v>3365</v>
      </c>
      <c r="H19" s="105">
        <v>3314</v>
      </c>
      <c r="I19" s="80">
        <v>-112</v>
      </c>
      <c r="J19" s="81">
        <v>-3.379601689800845</v>
      </c>
    </row>
    <row r="20" spans="1:15" s="180" customFormat="1" ht="24.95" customHeight="1" x14ac:dyDescent="0.2">
      <c r="A20" s="158" t="s">
        <v>140</v>
      </c>
      <c r="B20" s="164" t="s">
        <v>141</v>
      </c>
      <c r="C20" s="78">
        <v>9.8231555678364195</v>
      </c>
      <c r="D20" s="80">
        <v>2844</v>
      </c>
      <c r="E20" s="79">
        <v>1490</v>
      </c>
      <c r="F20" s="79">
        <v>1476</v>
      </c>
      <c r="G20" s="79">
        <v>1489</v>
      </c>
      <c r="H20" s="105">
        <v>1508</v>
      </c>
      <c r="I20" s="80">
        <v>1336</v>
      </c>
      <c r="J20" s="81">
        <v>88.594164456233415</v>
      </c>
      <c r="K20" s="53"/>
      <c r="L20" s="53"/>
      <c r="M20" s="53"/>
      <c r="N20" s="53"/>
      <c r="O20" s="53"/>
    </row>
    <row r="21" spans="1:15" ht="24.95" customHeight="1" x14ac:dyDescent="0.2">
      <c r="A21" s="167" t="s">
        <v>142</v>
      </c>
      <c r="B21" s="168" t="s">
        <v>143</v>
      </c>
      <c r="C21" s="78">
        <v>15.584415584415584</v>
      </c>
      <c r="D21" s="80">
        <v>4512</v>
      </c>
      <c r="E21" s="79">
        <v>4544</v>
      </c>
      <c r="F21" s="79">
        <v>4450</v>
      </c>
      <c r="G21" s="79">
        <v>4501</v>
      </c>
      <c r="H21" s="105">
        <v>4510</v>
      </c>
      <c r="I21" s="80">
        <v>2</v>
      </c>
      <c r="J21" s="81">
        <v>4.4345898004434593E-2</v>
      </c>
    </row>
    <row r="22" spans="1:15" ht="24.95" customHeight="1" x14ac:dyDescent="0.2">
      <c r="A22" s="167" t="s">
        <v>144</v>
      </c>
      <c r="B22" s="164" t="s">
        <v>145</v>
      </c>
      <c r="C22" s="78">
        <v>1.5197568389057752</v>
      </c>
      <c r="D22" s="80">
        <v>440</v>
      </c>
      <c r="E22" s="79">
        <v>448</v>
      </c>
      <c r="F22" s="79">
        <v>451</v>
      </c>
      <c r="G22" s="79">
        <v>467</v>
      </c>
      <c r="H22" s="105">
        <v>459</v>
      </c>
      <c r="I22" s="80">
        <v>-19</v>
      </c>
      <c r="J22" s="81">
        <v>-4.1394335511982572</v>
      </c>
    </row>
    <row r="23" spans="1:15" ht="24.95" customHeight="1" x14ac:dyDescent="0.2">
      <c r="A23" s="158" t="s">
        <v>146</v>
      </c>
      <c r="B23" s="164" t="s">
        <v>147</v>
      </c>
      <c r="C23" s="78">
        <v>0.70806852721746338</v>
      </c>
      <c r="D23" s="80">
        <v>205</v>
      </c>
      <c r="E23" s="79">
        <v>213</v>
      </c>
      <c r="F23" s="79">
        <v>221</v>
      </c>
      <c r="G23" s="79">
        <v>225</v>
      </c>
      <c r="H23" s="105">
        <v>209</v>
      </c>
      <c r="I23" s="80">
        <v>-4</v>
      </c>
      <c r="J23" s="81">
        <v>-1.9138755980861244</v>
      </c>
    </row>
    <row r="24" spans="1:15" ht="24.95" customHeight="1" x14ac:dyDescent="0.2">
      <c r="A24" s="158" t="s">
        <v>148</v>
      </c>
      <c r="B24" s="164" t="s">
        <v>215</v>
      </c>
      <c r="C24" s="78">
        <v>7.4882564244266376</v>
      </c>
      <c r="D24" s="80">
        <v>2168</v>
      </c>
      <c r="E24" s="79">
        <v>2228</v>
      </c>
      <c r="F24" s="79">
        <v>2120</v>
      </c>
      <c r="G24" s="79">
        <v>2183</v>
      </c>
      <c r="H24" s="105">
        <v>2183</v>
      </c>
      <c r="I24" s="80">
        <v>-15</v>
      </c>
      <c r="J24" s="81">
        <v>-0.6871278057718736</v>
      </c>
    </row>
    <row r="25" spans="1:15" ht="24.95" customHeight="1" x14ac:dyDescent="0.2">
      <c r="A25" s="158" t="s">
        <v>150</v>
      </c>
      <c r="B25" s="171" t="s">
        <v>151</v>
      </c>
      <c r="C25" s="78">
        <v>10.562310030395137</v>
      </c>
      <c r="D25" s="80">
        <v>3058</v>
      </c>
      <c r="E25" s="79">
        <v>3015</v>
      </c>
      <c r="F25" s="79">
        <v>3152</v>
      </c>
      <c r="G25" s="79">
        <v>3699</v>
      </c>
      <c r="H25" s="105">
        <v>3625</v>
      </c>
      <c r="I25" s="80">
        <v>-567</v>
      </c>
      <c r="J25" s="81">
        <v>-15.641379310344828</v>
      </c>
    </row>
    <row r="26" spans="1:15" ht="24.95" customHeight="1" x14ac:dyDescent="0.2">
      <c r="A26" s="158" t="s">
        <v>217</v>
      </c>
      <c r="B26" s="171" t="s">
        <v>153</v>
      </c>
      <c r="C26" s="78">
        <v>9.0011052777010221</v>
      </c>
      <c r="D26" s="80">
        <v>2606</v>
      </c>
      <c r="E26" s="79">
        <v>2582</v>
      </c>
      <c r="F26" s="79">
        <v>2726</v>
      </c>
      <c r="G26" s="79">
        <v>2984</v>
      </c>
      <c r="H26" s="105">
        <v>2928</v>
      </c>
      <c r="I26" s="80">
        <v>-322</v>
      </c>
      <c r="J26" s="81">
        <v>-10.997267759562842</v>
      </c>
    </row>
    <row r="27" spans="1:15" ht="24.95" customHeight="1" x14ac:dyDescent="0.2">
      <c r="A27" s="167">
        <v>782.78300000000002</v>
      </c>
      <c r="B27" s="170" t="s">
        <v>154</v>
      </c>
      <c r="C27" s="78">
        <v>1.5612047526941144</v>
      </c>
      <c r="D27" s="80">
        <v>452</v>
      </c>
      <c r="E27" s="79">
        <v>433</v>
      </c>
      <c r="F27" s="79">
        <v>426</v>
      </c>
      <c r="G27" s="79">
        <v>715</v>
      </c>
      <c r="H27" s="105">
        <v>697</v>
      </c>
      <c r="I27" s="80">
        <v>-245</v>
      </c>
      <c r="J27" s="81">
        <v>-35.150645624103298</v>
      </c>
    </row>
    <row r="28" spans="1:15" ht="24.95" customHeight="1" x14ac:dyDescent="0.2">
      <c r="A28" s="158" t="s">
        <v>155</v>
      </c>
      <c r="B28" s="164" t="s">
        <v>156</v>
      </c>
      <c r="C28" s="78">
        <v>1.1916275214147554</v>
      </c>
      <c r="D28" s="80">
        <v>345</v>
      </c>
      <c r="E28" s="79">
        <v>336</v>
      </c>
      <c r="F28" s="79">
        <v>343</v>
      </c>
      <c r="G28" s="79">
        <v>319</v>
      </c>
      <c r="H28" s="105">
        <v>305</v>
      </c>
      <c r="I28" s="80">
        <v>40</v>
      </c>
      <c r="J28" s="81">
        <v>13.114754098360656</v>
      </c>
    </row>
    <row r="29" spans="1:15" ht="24.95" customHeight="1" x14ac:dyDescent="0.2">
      <c r="A29" s="158" t="s">
        <v>157</v>
      </c>
      <c r="B29" s="164" t="s">
        <v>158</v>
      </c>
      <c r="C29" s="78">
        <v>5.7163581099751308</v>
      </c>
      <c r="D29" s="80">
        <v>1655</v>
      </c>
      <c r="E29" s="79">
        <v>1905</v>
      </c>
      <c r="F29" s="79">
        <v>1765</v>
      </c>
      <c r="G29" s="79">
        <v>1792</v>
      </c>
      <c r="H29" s="105">
        <v>1579</v>
      </c>
      <c r="I29" s="80">
        <v>76</v>
      </c>
      <c r="J29" s="81">
        <v>4.8131728942368586</v>
      </c>
    </row>
    <row r="30" spans="1:15" ht="24.95" customHeight="1" x14ac:dyDescent="0.2">
      <c r="A30" s="158">
        <v>86</v>
      </c>
      <c r="B30" s="164" t="s">
        <v>159</v>
      </c>
      <c r="C30" s="78">
        <v>9.0390991986736662</v>
      </c>
      <c r="D30" s="80">
        <v>2617</v>
      </c>
      <c r="E30" s="79">
        <v>2679</v>
      </c>
      <c r="F30" s="79">
        <v>2603</v>
      </c>
      <c r="G30" s="79">
        <v>2673</v>
      </c>
      <c r="H30" s="105">
        <v>2590</v>
      </c>
      <c r="I30" s="80">
        <v>27</v>
      </c>
      <c r="J30" s="81">
        <v>1.0424710424710424</v>
      </c>
    </row>
    <row r="31" spans="1:15" ht="24.95" customHeight="1" x14ac:dyDescent="0.2">
      <c r="A31" s="158">
        <v>87.88</v>
      </c>
      <c r="B31" s="171" t="s">
        <v>160</v>
      </c>
      <c r="C31" s="78">
        <v>3.0844155844155843</v>
      </c>
      <c r="D31" s="80">
        <v>893</v>
      </c>
      <c r="E31" s="79">
        <v>906</v>
      </c>
      <c r="F31" s="79">
        <v>892</v>
      </c>
      <c r="G31" s="79">
        <v>886</v>
      </c>
      <c r="H31" s="105">
        <v>897</v>
      </c>
      <c r="I31" s="80">
        <v>-4</v>
      </c>
      <c r="J31" s="81">
        <v>-0.44593088071348941</v>
      </c>
    </row>
    <row r="32" spans="1:15" ht="24.95" customHeight="1" x14ac:dyDescent="0.2">
      <c r="A32" s="158" t="s">
        <v>161</v>
      </c>
      <c r="B32" s="164" t="s">
        <v>162</v>
      </c>
      <c r="C32" s="78">
        <v>18.59284332688588</v>
      </c>
      <c r="D32" s="80">
        <v>5383</v>
      </c>
      <c r="E32" s="79">
        <v>5397</v>
      </c>
      <c r="F32" s="79">
        <v>5343</v>
      </c>
      <c r="G32" s="79">
        <v>5338</v>
      </c>
      <c r="H32" s="105">
        <v>5279</v>
      </c>
      <c r="I32" s="80">
        <v>104</v>
      </c>
      <c r="J32" s="81">
        <v>1.9700700890320137</v>
      </c>
    </row>
    <row r="33" spans="1:10" ht="24.95" customHeight="1" x14ac:dyDescent="0.2">
      <c r="A33" s="158"/>
      <c r="B33" s="171"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0.49046697982868198</v>
      </c>
      <c r="D35" s="80">
        <v>142</v>
      </c>
      <c r="E35" s="79">
        <v>166</v>
      </c>
      <c r="F35" s="79">
        <v>129</v>
      </c>
      <c r="G35" s="79">
        <v>113</v>
      </c>
      <c r="H35" s="105">
        <v>117</v>
      </c>
      <c r="I35" s="80">
        <v>25</v>
      </c>
      <c r="J35" s="81">
        <v>21.367521367521366</v>
      </c>
    </row>
    <row r="36" spans="1:10" ht="24.95" customHeight="1" x14ac:dyDescent="0.2">
      <c r="A36" s="239" t="s">
        <v>165</v>
      </c>
      <c r="B36" s="240" t="s">
        <v>166</v>
      </c>
      <c r="C36" s="78">
        <v>5.1395413097540761</v>
      </c>
      <c r="D36" s="80">
        <v>1488</v>
      </c>
      <c r="E36" s="79">
        <v>1475</v>
      </c>
      <c r="F36" s="79">
        <v>1511</v>
      </c>
      <c r="G36" s="79">
        <v>1544</v>
      </c>
      <c r="H36" s="105">
        <v>1540</v>
      </c>
      <c r="I36" s="80">
        <v>-52</v>
      </c>
      <c r="J36" s="81">
        <v>-3.3766233766233764</v>
      </c>
    </row>
    <row r="37" spans="1:10" ht="24.95" customHeight="1" x14ac:dyDescent="0.2">
      <c r="A37" s="241" t="s">
        <v>167</v>
      </c>
      <c r="B37" s="242" t="s">
        <v>168</v>
      </c>
      <c r="C37" s="90">
        <v>94.369991710417239</v>
      </c>
      <c r="D37" s="108">
        <v>27322</v>
      </c>
      <c r="E37" s="109">
        <v>26452</v>
      </c>
      <c r="F37" s="109">
        <v>26096</v>
      </c>
      <c r="G37" s="109">
        <v>26937</v>
      </c>
      <c r="H37" s="110">
        <v>26458</v>
      </c>
      <c r="I37" s="108">
        <v>864</v>
      </c>
      <c r="J37" s="111">
        <v>3.2655529518482123</v>
      </c>
    </row>
    <row r="38" spans="1:10" s="113" customFormat="1" ht="11.25" customHeight="1" x14ac:dyDescent="0.2">
      <c r="A38" s="287"/>
      <c r="B38" s="288"/>
      <c r="C38" s="288"/>
      <c r="D38" s="289"/>
      <c r="E38" s="289"/>
      <c r="F38" s="289"/>
      <c r="G38" s="289"/>
      <c r="H38" s="289"/>
      <c r="I38" s="289"/>
      <c r="J38" s="290" t="s">
        <v>35</v>
      </c>
    </row>
    <row r="39" spans="1:10" s="113" customFormat="1" ht="12.75" customHeight="1" x14ac:dyDescent="0.15">
      <c r="A39" s="291"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C42" s="292"/>
      <c r="D42" s="293"/>
      <c r="E42" s="293"/>
      <c r="F42" s="293"/>
      <c r="G42" s="293"/>
      <c r="H42" s="293"/>
      <c r="I42" s="293"/>
      <c r="J42" s="294"/>
    </row>
    <row r="43" spans="1:10" ht="12.7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5"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8F714-B744-4FE4-BC50-35783ED5141C}">
  <sheetPr codeName="Tabelle16">
    <pageSetUpPr fitToPage="1"/>
  </sheetPr>
  <dimension ref="A1:O99"/>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11.25" customHeight="1" x14ac:dyDescent="0.2">
      <c r="A2" s="35"/>
      <c r="B2" s="36"/>
      <c r="C2" s="36"/>
      <c r="D2" s="36"/>
      <c r="E2" s="36"/>
      <c r="F2" s="36"/>
      <c r="G2" s="36"/>
      <c r="H2" s="36"/>
      <c r="I2" s="36"/>
      <c r="J2" s="36"/>
      <c r="K2" s="36"/>
    </row>
    <row r="3" spans="1:15" s="39" customFormat="1" ht="20.100000000000001" customHeight="1" x14ac:dyDescent="0.2">
      <c r="A3" s="38" t="s">
        <v>331</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40</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12" customHeight="1" x14ac:dyDescent="0.2">
      <c r="A7" s="51" t="s">
        <v>332</v>
      </c>
      <c r="B7" s="46"/>
      <c r="C7" s="46"/>
      <c r="D7" s="47" t="s">
        <v>86</v>
      </c>
      <c r="E7" s="48" t="s">
        <v>325</v>
      </c>
      <c r="F7" s="49"/>
      <c r="G7" s="49"/>
      <c r="H7" s="49"/>
      <c r="I7" s="50"/>
      <c r="J7" s="51" t="s">
        <v>174</v>
      </c>
      <c r="K7" s="52"/>
      <c r="L7" s="53"/>
      <c r="M7" s="53"/>
      <c r="N7" s="53"/>
      <c r="O7" s="53"/>
    </row>
    <row r="8" spans="1:15" ht="21.75" customHeight="1" x14ac:dyDescent="0.2">
      <c r="A8" s="54"/>
      <c r="B8" s="55"/>
      <c r="C8" s="55"/>
      <c r="D8" s="56"/>
      <c r="E8" s="57" t="s">
        <v>89</v>
      </c>
      <c r="F8" s="57" t="s">
        <v>90</v>
      </c>
      <c r="G8" s="57" t="s">
        <v>91</v>
      </c>
      <c r="H8" s="57" t="s">
        <v>92</v>
      </c>
      <c r="I8" s="57" t="s">
        <v>93</v>
      </c>
      <c r="J8" s="58"/>
      <c r="K8" s="59"/>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s="157" customFormat="1" ht="18" customHeight="1" x14ac:dyDescent="0.2">
      <c r="A11" s="243" t="s">
        <v>96</v>
      </c>
      <c r="B11" s="244"/>
      <c r="C11" s="245"/>
      <c r="D11" s="246">
        <v>100</v>
      </c>
      <c r="E11" s="250">
        <v>28952</v>
      </c>
      <c r="F11" s="295">
        <v>28093</v>
      </c>
      <c r="G11" s="295">
        <v>27736</v>
      </c>
      <c r="H11" s="295">
        <v>28594</v>
      </c>
      <c r="I11" s="249">
        <v>28115</v>
      </c>
      <c r="J11" s="250">
        <v>837</v>
      </c>
      <c r="K11" s="251">
        <v>2.977058509692335</v>
      </c>
    </row>
    <row r="12" spans="1:15" s="157" customFormat="1" ht="18" customHeight="1" x14ac:dyDescent="0.2">
      <c r="A12" s="252" t="s">
        <v>222</v>
      </c>
      <c r="B12" s="253"/>
      <c r="C12" s="253"/>
      <c r="D12" s="254"/>
      <c r="E12" s="267"/>
      <c r="F12" s="267"/>
      <c r="G12" s="267"/>
      <c r="H12" s="267"/>
      <c r="I12" s="267"/>
      <c r="J12" s="254"/>
      <c r="K12" s="255"/>
    </row>
    <row r="13" spans="1:15" s="157" customFormat="1" ht="15.95" customHeight="1" x14ac:dyDescent="0.2">
      <c r="A13" s="256" t="s">
        <v>223</v>
      </c>
      <c r="B13" s="257"/>
      <c r="C13" s="258"/>
      <c r="D13" s="259">
        <v>44.483973473335176</v>
      </c>
      <c r="E13" s="260">
        <v>12879</v>
      </c>
      <c r="F13" s="261">
        <v>11646</v>
      </c>
      <c r="G13" s="261">
        <v>11404</v>
      </c>
      <c r="H13" s="261">
        <v>11644</v>
      </c>
      <c r="I13" s="262">
        <v>11590</v>
      </c>
      <c r="J13" s="260">
        <v>1289</v>
      </c>
      <c r="K13" s="263">
        <v>11.121656600517687</v>
      </c>
    </row>
    <row r="14" spans="1:15" s="157" customFormat="1" ht="15.95" customHeight="1" x14ac:dyDescent="0.2">
      <c r="A14" s="256" t="s">
        <v>224</v>
      </c>
      <c r="B14" s="257"/>
      <c r="C14" s="258"/>
      <c r="D14" s="259">
        <v>37.973197015750209</v>
      </c>
      <c r="E14" s="260">
        <v>10994</v>
      </c>
      <c r="F14" s="261">
        <v>11094</v>
      </c>
      <c r="G14" s="261">
        <v>11244</v>
      </c>
      <c r="H14" s="261">
        <v>11779</v>
      </c>
      <c r="I14" s="262">
        <v>11624</v>
      </c>
      <c r="J14" s="260">
        <v>-630</v>
      </c>
      <c r="K14" s="263">
        <v>-5.4198210598761181</v>
      </c>
    </row>
    <row r="15" spans="1:15" s="157" customFormat="1" ht="15.95" customHeight="1" x14ac:dyDescent="0.2">
      <c r="A15" s="256" t="s">
        <v>225</v>
      </c>
      <c r="B15" s="257"/>
      <c r="C15" s="258"/>
      <c r="D15" s="259">
        <v>6.7732799115777835</v>
      </c>
      <c r="E15" s="260">
        <v>1961</v>
      </c>
      <c r="F15" s="261">
        <v>1909</v>
      </c>
      <c r="G15" s="261">
        <v>1882</v>
      </c>
      <c r="H15" s="261">
        <v>1844</v>
      </c>
      <c r="I15" s="262">
        <v>1792</v>
      </c>
      <c r="J15" s="260">
        <v>169</v>
      </c>
      <c r="K15" s="263">
        <v>9.4308035714285712</v>
      </c>
    </row>
    <row r="16" spans="1:15" s="157" customFormat="1" ht="15.95" customHeight="1" x14ac:dyDescent="0.2">
      <c r="A16" s="256" t="s">
        <v>226</v>
      </c>
      <c r="B16" s="257"/>
      <c r="C16" s="258"/>
      <c r="D16" s="259">
        <v>8.0547112462006076</v>
      </c>
      <c r="E16" s="260">
        <v>2332</v>
      </c>
      <c r="F16" s="261">
        <v>2646</v>
      </c>
      <c r="G16" s="261">
        <v>2417</v>
      </c>
      <c r="H16" s="261">
        <v>2523</v>
      </c>
      <c r="I16" s="262">
        <v>2280</v>
      </c>
      <c r="J16" s="260">
        <v>52</v>
      </c>
      <c r="K16" s="263">
        <v>2.2807017543859649</v>
      </c>
    </row>
    <row r="17" spans="1:11" s="157" customFormat="1" ht="18" customHeight="1" x14ac:dyDescent="0.2">
      <c r="A17" s="264" t="s">
        <v>227</v>
      </c>
      <c r="B17" s="265"/>
      <c r="C17" s="265"/>
      <c r="D17" s="265"/>
      <c r="E17" s="266"/>
      <c r="F17" s="266"/>
      <c r="G17" s="266"/>
      <c r="H17" s="266"/>
      <c r="I17" s="266"/>
      <c r="J17" s="266"/>
      <c r="K17" s="266"/>
    </row>
    <row r="18" spans="1:11" s="157" customFormat="1" ht="14.1" customHeight="1" x14ac:dyDescent="0.2">
      <c r="A18" s="256" t="s">
        <v>228</v>
      </c>
      <c r="B18" s="257"/>
      <c r="C18" s="258"/>
      <c r="D18" s="259">
        <v>0.74951644100580272</v>
      </c>
      <c r="E18" s="261">
        <v>217</v>
      </c>
      <c r="F18" s="261">
        <v>221</v>
      </c>
      <c r="G18" s="261">
        <v>212</v>
      </c>
      <c r="H18" s="261">
        <v>222</v>
      </c>
      <c r="I18" s="261">
        <v>229</v>
      </c>
      <c r="J18" s="260">
        <v>-12</v>
      </c>
      <c r="K18" s="263">
        <v>-5.2401746724890828</v>
      </c>
    </row>
    <row r="19" spans="1:11" s="157" customFormat="1" ht="14.1" customHeight="1" x14ac:dyDescent="0.2">
      <c r="A19" s="256" t="s">
        <v>229</v>
      </c>
      <c r="B19" s="257"/>
      <c r="C19" s="258"/>
      <c r="D19" s="259">
        <v>2.4385189278806298</v>
      </c>
      <c r="E19" s="261">
        <v>706</v>
      </c>
      <c r="F19" s="261">
        <v>696</v>
      </c>
      <c r="G19" s="261">
        <v>716</v>
      </c>
      <c r="H19" s="261">
        <v>731</v>
      </c>
      <c r="I19" s="261">
        <v>715</v>
      </c>
      <c r="J19" s="260">
        <v>-9</v>
      </c>
      <c r="K19" s="263">
        <v>-1.2587412587412588</v>
      </c>
    </row>
    <row r="20" spans="1:11" s="157" customFormat="1" ht="14.1" customHeight="1" x14ac:dyDescent="0.2">
      <c r="A20" s="256" t="s">
        <v>230</v>
      </c>
      <c r="B20" s="257"/>
      <c r="C20" s="258"/>
      <c r="D20" s="259">
        <v>0.23141751865156121</v>
      </c>
      <c r="E20" s="552">
        <v>67</v>
      </c>
      <c r="F20" s="552">
        <v>70</v>
      </c>
      <c r="G20" s="552">
        <v>63</v>
      </c>
      <c r="H20" s="552">
        <v>65</v>
      </c>
      <c r="I20" s="552">
        <v>63</v>
      </c>
      <c r="J20" s="260">
        <v>4</v>
      </c>
      <c r="K20" s="263">
        <v>6.3492063492063489</v>
      </c>
    </row>
    <row r="21" spans="1:11" s="157" customFormat="1" ht="14.1" customHeight="1" x14ac:dyDescent="0.2">
      <c r="A21" s="256" t="s">
        <v>231</v>
      </c>
      <c r="B21" s="257"/>
      <c r="C21" s="258"/>
      <c r="D21" s="259">
        <v>5.4918485769549603</v>
      </c>
      <c r="E21" s="261">
        <v>1590</v>
      </c>
      <c r="F21" s="261">
        <v>1593</v>
      </c>
      <c r="G21" s="261">
        <v>1635</v>
      </c>
      <c r="H21" s="261">
        <v>1659</v>
      </c>
      <c r="I21" s="261">
        <v>1611</v>
      </c>
      <c r="J21" s="260">
        <v>-21</v>
      </c>
      <c r="K21" s="263">
        <v>-1.3035381750465549</v>
      </c>
    </row>
    <row r="22" spans="1:11" s="157" customFormat="1" ht="14.1" customHeight="1" x14ac:dyDescent="0.2">
      <c r="A22" s="256" t="s">
        <v>232</v>
      </c>
      <c r="B22" s="257"/>
      <c r="C22" s="258"/>
      <c r="D22" s="259">
        <v>2.5559546836142579</v>
      </c>
      <c r="E22" s="261">
        <v>740</v>
      </c>
      <c r="F22" s="261">
        <v>734</v>
      </c>
      <c r="G22" s="261">
        <v>742</v>
      </c>
      <c r="H22" s="261">
        <v>698</v>
      </c>
      <c r="I22" s="261">
        <v>684</v>
      </c>
      <c r="J22" s="260">
        <v>56</v>
      </c>
      <c r="K22" s="263">
        <v>8.1871345029239766</v>
      </c>
    </row>
    <row r="23" spans="1:11" s="157" customFormat="1" ht="18" customHeight="1" x14ac:dyDescent="0.2">
      <c r="A23" s="252" t="s">
        <v>233</v>
      </c>
      <c r="B23" s="253"/>
      <c r="C23" s="253"/>
      <c r="D23" s="254"/>
      <c r="E23" s="267"/>
      <c r="F23" s="267"/>
      <c r="G23" s="267"/>
      <c r="H23" s="267"/>
      <c r="I23" s="267"/>
      <c r="J23" s="254"/>
      <c r="K23" s="255"/>
    </row>
    <row r="24" spans="1:11" s="157" customFormat="1" ht="13.5" customHeight="1" x14ac:dyDescent="0.2">
      <c r="A24" s="256">
        <v>11</v>
      </c>
      <c r="B24" s="257" t="s">
        <v>234</v>
      </c>
      <c r="C24" s="258"/>
      <c r="D24" s="259">
        <v>0.33158331030671456</v>
      </c>
      <c r="E24" s="553">
        <v>96</v>
      </c>
      <c r="F24" s="552">
        <v>99</v>
      </c>
      <c r="G24" s="552">
        <v>95</v>
      </c>
      <c r="H24" s="552">
        <v>87</v>
      </c>
      <c r="I24" s="554">
        <v>89</v>
      </c>
      <c r="J24" s="260">
        <v>7</v>
      </c>
      <c r="K24" s="263">
        <v>7.8651685393258424</v>
      </c>
    </row>
    <row r="25" spans="1:11" s="157" customFormat="1" ht="13.5" customHeight="1" x14ac:dyDescent="0.2">
      <c r="A25" s="256" t="s">
        <v>235</v>
      </c>
      <c r="B25" s="257" t="s">
        <v>236</v>
      </c>
      <c r="C25" s="258"/>
      <c r="D25" s="259">
        <v>0.18306161923183201</v>
      </c>
      <c r="E25" s="553">
        <v>53</v>
      </c>
      <c r="F25" s="552">
        <v>58</v>
      </c>
      <c r="G25" s="552">
        <v>57</v>
      </c>
      <c r="H25" s="552">
        <v>51</v>
      </c>
      <c r="I25" s="554">
        <v>49</v>
      </c>
      <c r="J25" s="260">
        <v>4</v>
      </c>
      <c r="K25" s="263">
        <v>8.1632653061224492</v>
      </c>
    </row>
    <row r="26" spans="1:11" s="157" customFormat="1" ht="13.5" customHeight="1" x14ac:dyDescent="0.2">
      <c r="A26" s="256">
        <v>12</v>
      </c>
      <c r="B26" s="257" t="s">
        <v>237</v>
      </c>
      <c r="C26" s="258"/>
      <c r="D26" s="259">
        <v>0.42484111633047805</v>
      </c>
      <c r="E26" s="260">
        <v>123</v>
      </c>
      <c r="F26" s="261">
        <v>124</v>
      </c>
      <c r="G26" s="261">
        <v>116</v>
      </c>
      <c r="H26" s="261">
        <v>115</v>
      </c>
      <c r="I26" s="262">
        <v>125</v>
      </c>
      <c r="J26" s="260">
        <v>-2</v>
      </c>
      <c r="K26" s="263">
        <v>-1.6</v>
      </c>
    </row>
    <row r="27" spans="1:11" s="157" customFormat="1" ht="13.5" customHeight="1" x14ac:dyDescent="0.2">
      <c r="A27" s="256">
        <v>21</v>
      </c>
      <c r="B27" s="257" t="s">
        <v>238</v>
      </c>
      <c r="C27" s="258"/>
      <c r="D27" s="259">
        <v>4.4901906604034265E-2</v>
      </c>
      <c r="E27" s="553">
        <v>13</v>
      </c>
      <c r="F27" s="552">
        <v>8</v>
      </c>
      <c r="G27" s="552">
        <v>7</v>
      </c>
      <c r="H27" s="552">
        <v>9</v>
      </c>
      <c r="I27" s="554">
        <v>9</v>
      </c>
      <c r="J27" s="260">
        <v>4</v>
      </c>
      <c r="K27" s="263">
        <v>44.444444444444443</v>
      </c>
    </row>
    <row r="28" spans="1:11" s="157" customFormat="1" ht="13.5" customHeight="1" x14ac:dyDescent="0.2">
      <c r="A28" s="256">
        <v>22</v>
      </c>
      <c r="B28" s="257" t="s">
        <v>239</v>
      </c>
      <c r="C28" s="258"/>
      <c r="D28" s="259">
        <v>0.11398176291793313</v>
      </c>
      <c r="E28" s="553">
        <v>33</v>
      </c>
      <c r="F28" s="552">
        <v>31</v>
      </c>
      <c r="G28" s="552">
        <v>35</v>
      </c>
      <c r="H28" s="552">
        <v>40</v>
      </c>
      <c r="I28" s="554">
        <v>38</v>
      </c>
      <c r="J28" s="260">
        <v>-5</v>
      </c>
      <c r="K28" s="263">
        <v>-13.157894736842104</v>
      </c>
    </row>
    <row r="29" spans="1:11" s="157" customFormat="1" ht="13.5" customHeight="1" x14ac:dyDescent="0.2">
      <c r="A29" s="256">
        <v>23</v>
      </c>
      <c r="B29" s="257" t="s">
        <v>240</v>
      </c>
      <c r="C29" s="258"/>
      <c r="D29" s="259">
        <v>0.27631942525559544</v>
      </c>
      <c r="E29" s="553">
        <v>80</v>
      </c>
      <c r="F29" s="552">
        <v>84</v>
      </c>
      <c r="G29" s="552">
        <v>89</v>
      </c>
      <c r="H29" s="552">
        <v>89</v>
      </c>
      <c r="I29" s="554">
        <v>76</v>
      </c>
      <c r="J29" s="260">
        <v>4</v>
      </c>
      <c r="K29" s="263">
        <v>5.2631578947368425</v>
      </c>
    </row>
    <row r="30" spans="1:11" s="157" customFormat="1" ht="13.5" customHeight="1" x14ac:dyDescent="0.2">
      <c r="A30" s="256">
        <v>24</v>
      </c>
      <c r="B30" s="257" t="s">
        <v>241</v>
      </c>
      <c r="C30" s="258"/>
      <c r="D30" s="259">
        <v>9.6711798839458407E-2</v>
      </c>
      <c r="E30" s="553">
        <v>28</v>
      </c>
      <c r="F30" s="552">
        <v>30</v>
      </c>
      <c r="G30" s="552">
        <v>31</v>
      </c>
      <c r="H30" s="552">
        <v>31</v>
      </c>
      <c r="I30" s="554">
        <v>34</v>
      </c>
      <c r="J30" s="260">
        <v>-6</v>
      </c>
      <c r="K30" s="263">
        <v>-17.647058823529413</v>
      </c>
    </row>
    <row r="31" spans="1:11" s="157" customFormat="1" ht="13.5" customHeight="1" x14ac:dyDescent="0.2">
      <c r="A31" s="256">
        <v>25</v>
      </c>
      <c r="B31" s="257" t="s">
        <v>242</v>
      </c>
      <c r="C31" s="258"/>
      <c r="D31" s="259">
        <v>0.39375518098922352</v>
      </c>
      <c r="E31" s="260">
        <v>114</v>
      </c>
      <c r="F31" s="261">
        <v>127</v>
      </c>
      <c r="G31" s="261">
        <v>135</v>
      </c>
      <c r="H31" s="261">
        <v>142</v>
      </c>
      <c r="I31" s="262">
        <v>140</v>
      </c>
      <c r="J31" s="260">
        <v>-26</v>
      </c>
      <c r="K31" s="263">
        <v>-18.571428571428573</v>
      </c>
    </row>
    <row r="32" spans="1:11" s="157" customFormat="1" ht="13.5" customHeight="1" x14ac:dyDescent="0.2">
      <c r="A32" s="256">
        <v>26</v>
      </c>
      <c r="B32" s="257" t="s">
        <v>243</v>
      </c>
      <c r="C32" s="258"/>
      <c r="D32" s="259">
        <v>0.65971262779773421</v>
      </c>
      <c r="E32" s="260">
        <v>191</v>
      </c>
      <c r="F32" s="261">
        <v>169</v>
      </c>
      <c r="G32" s="261">
        <v>175</v>
      </c>
      <c r="H32" s="261">
        <v>182</v>
      </c>
      <c r="I32" s="262">
        <v>173</v>
      </c>
      <c r="J32" s="260">
        <v>18</v>
      </c>
      <c r="K32" s="263">
        <v>10.404624277456648</v>
      </c>
    </row>
    <row r="33" spans="1:11" s="157" customFormat="1" ht="13.5" customHeight="1" x14ac:dyDescent="0.2">
      <c r="A33" s="256">
        <v>27</v>
      </c>
      <c r="B33" s="257" t="s">
        <v>244</v>
      </c>
      <c r="C33" s="258"/>
      <c r="D33" s="259">
        <v>0.24868748273003591</v>
      </c>
      <c r="E33" s="553">
        <v>72</v>
      </c>
      <c r="F33" s="552">
        <v>68</v>
      </c>
      <c r="G33" s="552">
        <v>68</v>
      </c>
      <c r="H33" s="552">
        <v>80</v>
      </c>
      <c r="I33" s="554">
        <v>73</v>
      </c>
      <c r="J33" s="260">
        <v>-1</v>
      </c>
      <c r="K33" s="263">
        <v>-1.3698630136986301</v>
      </c>
    </row>
    <row r="34" spans="1:11" s="157" customFormat="1" ht="13.5" customHeight="1" x14ac:dyDescent="0.2">
      <c r="A34" s="256">
        <v>28</v>
      </c>
      <c r="B34" s="257" t="s">
        <v>245</v>
      </c>
      <c r="C34" s="258"/>
      <c r="D34" s="259">
        <v>0.10707377728654324</v>
      </c>
      <c r="E34" s="553">
        <v>31</v>
      </c>
      <c r="F34" s="552">
        <v>29</v>
      </c>
      <c r="G34" s="552">
        <v>27</v>
      </c>
      <c r="H34" s="552">
        <v>33</v>
      </c>
      <c r="I34" s="554">
        <v>33</v>
      </c>
      <c r="J34" s="260">
        <v>-2</v>
      </c>
      <c r="K34" s="263">
        <v>-6.0606060606060606</v>
      </c>
    </row>
    <row r="35" spans="1:11" s="157" customFormat="1" ht="13.5" customHeight="1" x14ac:dyDescent="0.2">
      <c r="A35" s="256">
        <v>29</v>
      </c>
      <c r="B35" s="257" t="s">
        <v>246</v>
      </c>
      <c r="C35" s="258"/>
      <c r="D35" s="259">
        <v>2.7424702956617852</v>
      </c>
      <c r="E35" s="260">
        <v>794</v>
      </c>
      <c r="F35" s="261">
        <v>794</v>
      </c>
      <c r="G35" s="261">
        <v>795</v>
      </c>
      <c r="H35" s="261">
        <v>801</v>
      </c>
      <c r="I35" s="262">
        <v>796</v>
      </c>
      <c r="J35" s="260">
        <v>-2</v>
      </c>
      <c r="K35" s="263">
        <v>-0.25125628140703515</v>
      </c>
    </row>
    <row r="36" spans="1:11" s="157" customFormat="1" ht="13.5" customHeight="1" x14ac:dyDescent="0.2">
      <c r="A36" s="256" t="s">
        <v>247</v>
      </c>
      <c r="B36" s="257" t="s">
        <v>248</v>
      </c>
      <c r="C36" s="258"/>
      <c r="D36" s="259">
        <v>0.26595744680851063</v>
      </c>
      <c r="E36" s="553">
        <v>77</v>
      </c>
      <c r="F36" s="552">
        <v>74</v>
      </c>
      <c r="G36" s="552">
        <v>71</v>
      </c>
      <c r="H36" s="552">
        <v>67</v>
      </c>
      <c r="I36" s="554">
        <v>73</v>
      </c>
      <c r="J36" s="260">
        <v>4</v>
      </c>
      <c r="K36" s="263">
        <v>5.4794520547945202</v>
      </c>
    </row>
    <row r="37" spans="1:11" s="157" customFormat="1" ht="13.5" customHeight="1" x14ac:dyDescent="0.2">
      <c r="A37" s="256" t="s">
        <v>249</v>
      </c>
      <c r="B37" s="257" t="s">
        <v>250</v>
      </c>
      <c r="C37" s="258"/>
      <c r="D37" s="259">
        <v>2.45233489914341</v>
      </c>
      <c r="E37" s="260">
        <v>710</v>
      </c>
      <c r="F37" s="261">
        <v>712</v>
      </c>
      <c r="G37" s="261">
        <v>715</v>
      </c>
      <c r="H37" s="261">
        <v>721</v>
      </c>
      <c r="I37" s="262">
        <v>717</v>
      </c>
      <c r="J37" s="260">
        <v>-7</v>
      </c>
      <c r="K37" s="263">
        <v>-0.97629009762900976</v>
      </c>
    </row>
    <row r="38" spans="1:11" s="157" customFormat="1" ht="13.5" customHeight="1" x14ac:dyDescent="0.2">
      <c r="A38" s="256">
        <v>31</v>
      </c>
      <c r="B38" s="257" t="s">
        <v>251</v>
      </c>
      <c r="C38" s="258"/>
      <c r="D38" s="259">
        <v>0.10707377728654324</v>
      </c>
      <c r="E38" s="553">
        <v>31</v>
      </c>
      <c r="F38" s="552">
        <v>32</v>
      </c>
      <c r="G38" s="552">
        <v>30</v>
      </c>
      <c r="H38" s="552">
        <v>29</v>
      </c>
      <c r="I38" s="554">
        <v>32</v>
      </c>
      <c r="J38" s="260">
        <v>-1</v>
      </c>
      <c r="K38" s="263">
        <v>-3.125</v>
      </c>
    </row>
    <row r="39" spans="1:11" s="157" customFormat="1" ht="13.5" customHeight="1" x14ac:dyDescent="0.2">
      <c r="A39" s="256">
        <v>32</v>
      </c>
      <c r="B39" s="257" t="s">
        <v>252</v>
      </c>
      <c r="C39" s="258"/>
      <c r="D39" s="259">
        <v>0.20723956894169659</v>
      </c>
      <c r="E39" s="553">
        <v>60</v>
      </c>
      <c r="F39" s="552">
        <v>58</v>
      </c>
      <c r="G39" s="552">
        <v>54</v>
      </c>
      <c r="H39" s="552">
        <v>61</v>
      </c>
      <c r="I39" s="554">
        <v>67</v>
      </c>
      <c r="J39" s="260">
        <v>-7</v>
      </c>
      <c r="K39" s="263">
        <v>-10.447761194029852</v>
      </c>
    </row>
    <row r="40" spans="1:11" s="157" customFormat="1" ht="13.5" customHeight="1" x14ac:dyDescent="0.2">
      <c r="A40" s="256">
        <v>33</v>
      </c>
      <c r="B40" s="257" t="s">
        <v>253</v>
      </c>
      <c r="C40" s="258"/>
      <c r="D40" s="259">
        <v>0.26250345399281572</v>
      </c>
      <c r="E40" s="553">
        <v>76</v>
      </c>
      <c r="F40" s="552">
        <v>80</v>
      </c>
      <c r="G40" s="552">
        <v>76</v>
      </c>
      <c r="H40" s="552">
        <v>77</v>
      </c>
      <c r="I40" s="554">
        <v>72</v>
      </c>
      <c r="J40" s="260">
        <v>4</v>
      </c>
      <c r="K40" s="263">
        <v>5.5555555555555554</v>
      </c>
    </row>
    <row r="41" spans="1:11" s="157" customFormat="1" ht="13.5" customHeight="1" x14ac:dyDescent="0.2">
      <c r="A41" s="256">
        <v>34</v>
      </c>
      <c r="B41" s="257" t="s">
        <v>254</v>
      </c>
      <c r="C41" s="258"/>
      <c r="D41" s="259">
        <v>2.6215805471124618</v>
      </c>
      <c r="E41" s="260">
        <v>759</v>
      </c>
      <c r="F41" s="261">
        <v>769</v>
      </c>
      <c r="G41" s="261">
        <v>783</v>
      </c>
      <c r="H41" s="261">
        <v>799</v>
      </c>
      <c r="I41" s="262">
        <v>796</v>
      </c>
      <c r="J41" s="260">
        <v>-37</v>
      </c>
      <c r="K41" s="263">
        <v>-4.6482412060301508</v>
      </c>
    </row>
    <row r="42" spans="1:11" s="157" customFormat="1" ht="13.5" customHeight="1" x14ac:dyDescent="0.2">
      <c r="A42" s="256">
        <v>41</v>
      </c>
      <c r="B42" s="257" t="s">
        <v>255</v>
      </c>
      <c r="C42" s="258"/>
      <c r="D42" s="259">
        <v>0.38339320254213871</v>
      </c>
      <c r="E42" s="260">
        <v>111</v>
      </c>
      <c r="F42" s="261">
        <v>114</v>
      </c>
      <c r="G42" s="261">
        <v>115</v>
      </c>
      <c r="H42" s="261">
        <v>109</v>
      </c>
      <c r="I42" s="262">
        <v>105</v>
      </c>
      <c r="J42" s="260">
        <v>6</v>
      </c>
      <c r="K42" s="263">
        <v>5.7142857142857144</v>
      </c>
    </row>
    <row r="43" spans="1:11" s="157" customFormat="1" ht="13.5" customHeight="1" x14ac:dyDescent="0.2">
      <c r="A43" s="256">
        <v>42</v>
      </c>
      <c r="B43" s="257" t="s">
        <v>256</v>
      </c>
      <c r="C43" s="258"/>
      <c r="D43" s="259">
        <v>1.7269964078474715E-2</v>
      </c>
      <c r="E43" s="553">
        <v>5</v>
      </c>
      <c r="F43" s="552">
        <v>4</v>
      </c>
      <c r="G43" s="552">
        <v>4</v>
      </c>
      <c r="H43" s="552">
        <v>4</v>
      </c>
      <c r="I43" s="554">
        <v>3</v>
      </c>
      <c r="J43" s="260">
        <v>2</v>
      </c>
      <c r="K43" s="263">
        <v>66.666666666666671</v>
      </c>
    </row>
    <row r="44" spans="1:11" s="157" customFormat="1" ht="13.5" customHeight="1" x14ac:dyDescent="0.2">
      <c r="A44" s="256">
        <v>43</v>
      </c>
      <c r="B44" s="257" t="s">
        <v>257</v>
      </c>
      <c r="C44" s="258"/>
      <c r="D44" s="259">
        <v>0.48701298701298701</v>
      </c>
      <c r="E44" s="260">
        <v>141</v>
      </c>
      <c r="F44" s="261">
        <v>133</v>
      </c>
      <c r="G44" s="261">
        <v>131</v>
      </c>
      <c r="H44" s="261">
        <v>124</v>
      </c>
      <c r="I44" s="262">
        <v>121</v>
      </c>
      <c r="J44" s="260">
        <v>20</v>
      </c>
      <c r="K44" s="263">
        <v>16.528925619834709</v>
      </c>
    </row>
    <row r="45" spans="1:11" s="157" customFormat="1" ht="13.5" customHeight="1" x14ac:dyDescent="0.2">
      <c r="A45" s="256">
        <v>51</v>
      </c>
      <c r="B45" s="257" t="s">
        <v>258</v>
      </c>
      <c r="C45" s="258"/>
      <c r="D45" s="259">
        <v>8.1756009947499315</v>
      </c>
      <c r="E45" s="260">
        <v>2367</v>
      </c>
      <c r="F45" s="261">
        <v>990</v>
      </c>
      <c r="G45" s="261">
        <v>1011</v>
      </c>
      <c r="H45" s="261">
        <v>1305</v>
      </c>
      <c r="I45" s="262">
        <v>1322</v>
      </c>
      <c r="J45" s="260">
        <v>1045</v>
      </c>
      <c r="K45" s="263">
        <v>79.046898638426626</v>
      </c>
    </row>
    <row r="46" spans="1:11" s="157" customFormat="1" ht="13.5" customHeight="1" x14ac:dyDescent="0.2">
      <c r="A46" s="256" t="s">
        <v>259</v>
      </c>
      <c r="B46" s="257" t="s">
        <v>260</v>
      </c>
      <c r="C46" s="258"/>
      <c r="D46" s="259">
        <v>7.7783918209450125</v>
      </c>
      <c r="E46" s="260">
        <v>2252</v>
      </c>
      <c r="F46" s="261">
        <v>873</v>
      </c>
      <c r="G46" s="261">
        <v>890</v>
      </c>
      <c r="H46" s="261">
        <v>1192</v>
      </c>
      <c r="I46" s="262">
        <v>1212</v>
      </c>
      <c r="J46" s="260">
        <v>1040</v>
      </c>
      <c r="K46" s="263">
        <v>85.808580858085804</v>
      </c>
    </row>
    <row r="47" spans="1:11" s="157" customFormat="1" ht="13.5" customHeight="1" x14ac:dyDescent="0.2">
      <c r="A47" s="256"/>
      <c r="B47" s="257" t="s">
        <v>261</v>
      </c>
      <c r="C47" s="258"/>
      <c r="D47" s="259">
        <v>2.2278253661232386</v>
      </c>
      <c r="E47" s="260">
        <v>645</v>
      </c>
      <c r="F47" s="261">
        <v>646</v>
      </c>
      <c r="G47" s="261">
        <v>650</v>
      </c>
      <c r="H47" s="261">
        <v>942</v>
      </c>
      <c r="I47" s="262">
        <v>990</v>
      </c>
      <c r="J47" s="260">
        <v>-345</v>
      </c>
      <c r="K47" s="263">
        <v>-34.848484848484851</v>
      </c>
    </row>
    <row r="48" spans="1:11" s="157" customFormat="1" ht="13.5" customHeight="1" x14ac:dyDescent="0.2">
      <c r="A48" s="256">
        <v>52</v>
      </c>
      <c r="B48" s="257" t="s">
        <v>262</v>
      </c>
      <c r="C48" s="258"/>
      <c r="D48" s="259">
        <v>5.5643824260845536</v>
      </c>
      <c r="E48" s="260">
        <v>1611</v>
      </c>
      <c r="F48" s="261">
        <v>1635</v>
      </c>
      <c r="G48" s="261">
        <v>1649</v>
      </c>
      <c r="H48" s="261">
        <v>1731</v>
      </c>
      <c r="I48" s="262">
        <v>1747</v>
      </c>
      <c r="J48" s="260">
        <v>-136</v>
      </c>
      <c r="K48" s="263">
        <v>-7.7847738981110473</v>
      </c>
    </row>
    <row r="49" spans="1:11" s="157" customFormat="1" ht="13.5" customHeight="1" x14ac:dyDescent="0.2">
      <c r="A49" s="256" t="s">
        <v>263</v>
      </c>
      <c r="B49" s="257" t="s">
        <v>264</v>
      </c>
      <c r="C49" s="258"/>
      <c r="D49" s="259">
        <v>5.5091185410334349</v>
      </c>
      <c r="E49" s="260">
        <v>1595</v>
      </c>
      <c r="F49" s="261">
        <v>1619</v>
      </c>
      <c r="G49" s="261">
        <v>1635</v>
      </c>
      <c r="H49" s="261">
        <v>1717</v>
      </c>
      <c r="I49" s="262">
        <v>1732</v>
      </c>
      <c r="J49" s="260">
        <v>-137</v>
      </c>
      <c r="K49" s="263">
        <v>-7.9099307159353351</v>
      </c>
    </row>
    <row r="50" spans="1:11" s="157" customFormat="1" ht="13.5" customHeight="1" x14ac:dyDescent="0.2">
      <c r="A50" s="256">
        <v>53</v>
      </c>
      <c r="B50" s="257" t="s">
        <v>265</v>
      </c>
      <c r="C50" s="258"/>
      <c r="D50" s="259">
        <v>3.295109146172976</v>
      </c>
      <c r="E50" s="260">
        <v>954</v>
      </c>
      <c r="F50" s="261">
        <v>1000</v>
      </c>
      <c r="G50" s="261">
        <v>926</v>
      </c>
      <c r="H50" s="261">
        <v>907</v>
      </c>
      <c r="I50" s="262">
        <v>902</v>
      </c>
      <c r="J50" s="260">
        <v>52</v>
      </c>
      <c r="K50" s="263">
        <v>5.7649667405764964</v>
      </c>
    </row>
    <row r="51" spans="1:11" s="157" customFormat="1" ht="13.5" customHeight="1" x14ac:dyDescent="0.2">
      <c r="A51" s="256" t="s">
        <v>266</v>
      </c>
      <c r="B51" s="257" t="s">
        <v>267</v>
      </c>
      <c r="C51" s="258"/>
      <c r="D51" s="259">
        <v>3.2812931749101963</v>
      </c>
      <c r="E51" s="260">
        <v>950</v>
      </c>
      <c r="F51" s="261">
        <v>996</v>
      </c>
      <c r="G51" s="261">
        <v>922</v>
      </c>
      <c r="H51" s="261">
        <v>903</v>
      </c>
      <c r="I51" s="262">
        <v>898</v>
      </c>
      <c r="J51" s="260">
        <v>52</v>
      </c>
      <c r="K51" s="263">
        <v>5.7906458797327396</v>
      </c>
    </row>
    <row r="52" spans="1:11" s="157" customFormat="1" ht="13.5" customHeight="1" x14ac:dyDescent="0.2">
      <c r="A52" s="256">
        <v>54</v>
      </c>
      <c r="B52" s="257" t="s">
        <v>268</v>
      </c>
      <c r="C52" s="258"/>
      <c r="D52" s="259">
        <v>9.6953578336557058</v>
      </c>
      <c r="E52" s="260">
        <v>2807</v>
      </c>
      <c r="F52" s="261">
        <v>2839</v>
      </c>
      <c r="G52" s="261">
        <v>2785</v>
      </c>
      <c r="H52" s="261">
        <v>2818</v>
      </c>
      <c r="I52" s="262">
        <v>2798</v>
      </c>
      <c r="J52" s="260">
        <v>9</v>
      </c>
      <c r="K52" s="263">
        <v>0.32165832737669764</v>
      </c>
    </row>
    <row r="53" spans="1:11" s="157" customFormat="1" ht="13.5" customHeight="1" x14ac:dyDescent="0.2">
      <c r="A53" s="256">
        <v>61</v>
      </c>
      <c r="B53" s="257" t="s">
        <v>269</v>
      </c>
      <c r="C53" s="258"/>
      <c r="D53" s="259">
        <v>0.73915446255871786</v>
      </c>
      <c r="E53" s="260">
        <v>214</v>
      </c>
      <c r="F53" s="261">
        <v>208</v>
      </c>
      <c r="G53" s="261">
        <v>211</v>
      </c>
      <c r="H53" s="261">
        <v>199</v>
      </c>
      <c r="I53" s="262">
        <v>197</v>
      </c>
      <c r="J53" s="260">
        <v>17</v>
      </c>
      <c r="K53" s="263">
        <v>8.6294416243654819</v>
      </c>
    </row>
    <row r="54" spans="1:11" s="157" customFormat="1" ht="13.5" customHeight="1" x14ac:dyDescent="0.2">
      <c r="A54" s="256">
        <v>62</v>
      </c>
      <c r="B54" s="257" t="s">
        <v>270</v>
      </c>
      <c r="C54" s="258"/>
      <c r="D54" s="259">
        <v>9.8300635534678094</v>
      </c>
      <c r="E54" s="260">
        <v>2846</v>
      </c>
      <c r="F54" s="261">
        <v>2853</v>
      </c>
      <c r="G54" s="261">
        <v>2856</v>
      </c>
      <c r="H54" s="261">
        <v>3108</v>
      </c>
      <c r="I54" s="262">
        <v>2994</v>
      </c>
      <c r="J54" s="260">
        <v>-148</v>
      </c>
      <c r="K54" s="263">
        <v>-4.9432197728790914</v>
      </c>
    </row>
    <row r="55" spans="1:11" s="157" customFormat="1" ht="13.5" customHeight="1" x14ac:dyDescent="0.2">
      <c r="A55" s="256">
        <v>63</v>
      </c>
      <c r="B55" s="257" t="s">
        <v>271</v>
      </c>
      <c r="C55" s="258"/>
      <c r="D55" s="259">
        <v>15.308096159159989</v>
      </c>
      <c r="E55" s="260">
        <v>4432</v>
      </c>
      <c r="F55" s="261">
        <v>4527</v>
      </c>
      <c r="G55" s="261">
        <v>4525</v>
      </c>
      <c r="H55" s="261">
        <v>4584</v>
      </c>
      <c r="I55" s="262">
        <v>4555</v>
      </c>
      <c r="J55" s="260">
        <v>-123</v>
      </c>
      <c r="K55" s="263">
        <v>-2.7003293084522504</v>
      </c>
    </row>
    <row r="56" spans="1:11" s="157" customFormat="1" ht="13.5" customHeight="1" x14ac:dyDescent="0.2">
      <c r="A56" s="256" t="s">
        <v>272</v>
      </c>
      <c r="B56" s="257" t="s">
        <v>273</v>
      </c>
      <c r="C56" s="258"/>
      <c r="D56" s="259">
        <v>0.78751036197844704</v>
      </c>
      <c r="E56" s="260">
        <v>228</v>
      </c>
      <c r="F56" s="261">
        <v>196</v>
      </c>
      <c r="G56" s="261">
        <v>203</v>
      </c>
      <c r="H56" s="261">
        <v>208</v>
      </c>
      <c r="I56" s="262">
        <v>208</v>
      </c>
      <c r="J56" s="260">
        <v>20</v>
      </c>
      <c r="K56" s="263">
        <v>9.615384615384615</v>
      </c>
    </row>
    <row r="57" spans="1:11" s="157" customFormat="1" ht="13.5" customHeight="1" x14ac:dyDescent="0.2">
      <c r="A57" s="256" t="s">
        <v>274</v>
      </c>
      <c r="B57" s="257" t="s">
        <v>275</v>
      </c>
      <c r="C57" s="258"/>
      <c r="D57" s="259">
        <v>13.539651837524177</v>
      </c>
      <c r="E57" s="260">
        <v>3920</v>
      </c>
      <c r="F57" s="261">
        <v>4007</v>
      </c>
      <c r="G57" s="261">
        <v>4046</v>
      </c>
      <c r="H57" s="261">
        <v>4104</v>
      </c>
      <c r="I57" s="262">
        <v>4092</v>
      </c>
      <c r="J57" s="260">
        <v>-172</v>
      </c>
      <c r="K57" s="263">
        <v>-4.2033235581622677</v>
      </c>
    </row>
    <row r="58" spans="1:11" s="157" customFormat="1" ht="13.5" customHeight="1" x14ac:dyDescent="0.2">
      <c r="A58" s="256">
        <v>71</v>
      </c>
      <c r="B58" s="257" t="s">
        <v>276</v>
      </c>
      <c r="C58" s="258"/>
      <c r="D58" s="259">
        <v>10.94915722575297</v>
      </c>
      <c r="E58" s="260">
        <v>3170</v>
      </c>
      <c r="F58" s="261">
        <v>3151</v>
      </c>
      <c r="G58" s="261">
        <v>3139</v>
      </c>
      <c r="H58" s="261">
        <v>3167</v>
      </c>
      <c r="I58" s="262">
        <v>3129</v>
      </c>
      <c r="J58" s="260">
        <v>41</v>
      </c>
      <c r="K58" s="263">
        <v>1.310322786832854</v>
      </c>
    </row>
    <row r="59" spans="1:11" s="157" customFormat="1" ht="13.5" customHeight="1" x14ac:dyDescent="0.2">
      <c r="A59" s="256" t="s">
        <v>277</v>
      </c>
      <c r="B59" s="257" t="s">
        <v>278</v>
      </c>
      <c r="C59" s="258"/>
      <c r="D59" s="259">
        <v>0.9360320530533297</v>
      </c>
      <c r="E59" s="260">
        <v>271</v>
      </c>
      <c r="F59" s="261">
        <v>256</v>
      </c>
      <c r="G59" s="261">
        <v>240</v>
      </c>
      <c r="H59" s="261">
        <v>245</v>
      </c>
      <c r="I59" s="262">
        <v>264</v>
      </c>
      <c r="J59" s="260">
        <v>7</v>
      </c>
      <c r="K59" s="263">
        <v>2.6515151515151514</v>
      </c>
    </row>
    <row r="60" spans="1:11" s="157" customFormat="1" ht="13.5" customHeight="1" x14ac:dyDescent="0.2">
      <c r="A60" s="256" t="s">
        <v>279</v>
      </c>
      <c r="B60" s="257" t="s">
        <v>280</v>
      </c>
      <c r="C60" s="258"/>
      <c r="D60" s="259">
        <v>9.4535783365570598</v>
      </c>
      <c r="E60" s="260">
        <v>2737</v>
      </c>
      <c r="F60" s="261">
        <v>2736</v>
      </c>
      <c r="G60" s="261">
        <v>2749</v>
      </c>
      <c r="H60" s="261">
        <v>2759</v>
      </c>
      <c r="I60" s="262">
        <v>2708</v>
      </c>
      <c r="J60" s="260">
        <v>29</v>
      </c>
      <c r="K60" s="263">
        <v>1.0709010339734122</v>
      </c>
    </row>
    <row r="61" spans="1:11" s="157" customFormat="1" ht="13.5" customHeight="1" x14ac:dyDescent="0.2">
      <c r="A61" s="256">
        <v>72</v>
      </c>
      <c r="B61" s="257" t="s">
        <v>281</v>
      </c>
      <c r="C61" s="258"/>
      <c r="D61" s="259">
        <v>1.0223818734457033</v>
      </c>
      <c r="E61" s="260">
        <v>296</v>
      </c>
      <c r="F61" s="261">
        <v>309</v>
      </c>
      <c r="G61" s="261">
        <v>306</v>
      </c>
      <c r="H61" s="261">
        <v>314</v>
      </c>
      <c r="I61" s="262">
        <v>305</v>
      </c>
      <c r="J61" s="260">
        <v>-9</v>
      </c>
      <c r="K61" s="263">
        <v>-2.9508196721311477</v>
      </c>
    </row>
    <row r="62" spans="1:11" s="157" customFormat="1" ht="13.5" customHeight="1" x14ac:dyDescent="0.2">
      <c r="A62" s="256" t="s">
        <v>282</v>
      </c>
      <c r="B62" s="257" t="s">
        <v>283</v>
      </c>
      <c r="C62" s="258"/>
      <c r="D62" s="259">
        <v>0.14852169107488256</v>
      </c>
      <c r="E62" s="553">
        <v>43</v>
      </c>
      <c r="F62" s="552">
        <v>46</v>
      </c>
      <c r="G62" s="552">
        <v>45</v>
      </c>
      <c r="H62" s="552">
        <v>47</v>
      </c>
      <c r="I62" s="554">
        <v>43</v>
      </c>
      <c r="J62" s="260">
        <v>0</v>
      </c>
      <c r="K62" s="263">
        <v>0</v>
      </c>
    </row>
    <row r="63" spans="1:11" s="157" customFormat="1" ht="13.5" customHeight="1" x14ac:dyDescent="0.2">
      <c r="A63" s="256" t="s">
        <v>284</v>
      </c>
      <c r="B63" s="257" t="s">
        <v>285</v>
      </c>
      <c r="C63" s="258"/>
      <c r="D63" s="259">
        <v>0.64935064935064934</v>
      </c>
      <c r="E63" s="260">
        <v>188</v>
      </c>
      <c r="F63" s="261">
        <v>195</v>
      </c>
      <c r="G63" s="261">
        <v>189</v>
      </c>
      <c r="H63" s="261">
        <v>185</v>
      </c>
      <c r="I63" s="262">
        <v>185</v>
      </c>
      <c r="J63" s="260">
        <v>3</v>
      </c>
      <c r="K63" s="263">
        <v>1.6216216216216217</v>
      </c>
    </row>
    <row r="64" spans="1:11" s="157" customFormat="1" ht="13.5" customHeight="1" x14ac:dyDescent="0.2">
      <c r="A64" s="256">
        <v>73</v>
      </c>
      <c r="B64" s="257" t="s">
        <v>286</v>
      </c>
      <c r="C64" s="258"/>
      <c r="D64" s="259">
        <v>2.4765128488532744</v>
      </c>
      <c r="E64" s="260">
        <v>717</v>
      </c>
      <c r="F64" s="261">
        <v>730</v>
      </c>
      <c r="G64" s="261">
        <v>714</v>
      </c>
      <c r="H64" s="261">
        <v>711</v>
      </c>
      <c r="I64" s="262">
        <v>731</v>
      </c>
      <c r="J64" s="260">
        <v>-14</v>
      </c>
      <c r="K64" s="263">
        <v>-1.9151846785225719</v>
      </c>
    </row>
    <row r="65" spans="1:11" s="157" customFormat="1" ht="13.5" customHeight="1" x14ac:dyDescent="0.2">
      <c r="A65" s="256" t="s">
        <v>287</v>
      </c>
      <c r="B65" s="257" t="s">
        <v>288</v>
      </c>
      <c r="C65" s="258"/>
      <c r="D65" s="259">
        <v>2.0758496822326609</v>
      </c>
      <c r="E65" s="260">
        <v>601</v>
      </c>
      <c r="F65" s="261">
        <v>623</v>
      </c>
      <c r="G65" s="261">
        <v>616</v>
      </c>
      <c r="H65" s="261">
        <v>614</v>
      </c>
      <c r="I65" s="262">
        <v>634</v>
      </c>
      <c r="J65" s="260">
        <v>-33</v>
      </c>
      <c r="K65" s="263">
        <v>-5.205047318611987</v>
      </c>
    </row>
    <row r="66" spans="1:11" s="157" customFormat="1" ht="13.5" customHeight="1" x14ac:dyDescent="0.2">
      <c r="A66" s="256">
        <v>81</v>
      </c>
      <c r="B66" s="257" t="s">
        <v>289</v>
      </c>
      <c r="C66" s="258"/>
      <c r="D66" s="259">
        <v>6.3657087593257806</v>
      </c>
      <c r="E66" s="260">
        <v>1843</v>
      </c>
      <c r="F66" s="261">
        <v>1873</v>
      </c>
      <c r="G66" s="261">
        <v>1854</v>
      </c>
      <c r="H66" s="261">
        <v>1843</v>
      </c>
      <c r="I66" s="262">
        <v>1849</v>
      </c>
      <c r="J66" s="260">
        <v>-6</v>
      </c>
      <c r="K66" s="263">
        <v>-0.32449972958355866</v>
      </c>
    </row>
    <row r="67" spans="1:11" s="157" customFormat="1" ht="13.5" customHeight="1" x14ac:dyDescent="0.2">
      <c r="A67" s="256" t="s">
        <v>290</v>
      </c>
      <c r="B67" s="257" t="s">
        <v>291</v>
      </c>
      <c r="C67" s="258"/>
      <c r="D67" s="259">
        <v>2.2830892511743577</v>
      </c>
      <c r="E67" s="260">
        <v>661</v>
      </c>
      <c r="F67" s="261">
        <v>677</v>
      </c>
      <c r="G67" s="261">
        <v>673</v>
      </c>
      <c r="H67" s="261">
        <v>661</v>
      </c>
      <c r="I67" s="262">
        <v>663</v>
      </c>
      <c r="J67" s="260">
        <v>-2</v>
      </c>
      <c r="K67" s="263">
        <v>-0.30165912518853694</v>
      </c>
    </row>
    <row r="68" spans="1:11" s="157" customFormat="1" ht="13.5" customHeight="1" x14ac:dyDescent="0.2">
      <c r="A68" s="256" t="s">
        <v>292</v>
      </c>
      <c r="B68" s="257" t="s">
        <v>293</v>
      </c>
      <c r="C68" s="258"/>
      <c r="D68" s="259">
        <v>2.7252003315833102</v>
      </c>
      <c r="E68" s="260">
        <v>789</v>
      </c>
      <c r="F68" s="261">
        <v>810</v>
      </c>
      <c r="G68" s="261">
        <v>803</v>
      </c>
      <c r="H68" s="261">
        <v>807</v>
      </c>
      <c r="I68" s="262">
        <v>810</v>
      </c>
      <c r="J68" s="260">
        <v>-21</v>
      </c>
      <c r="K68" s="263">
        <v>-2.5925925925925926</v>
      </c>
    </row>
    <row r="69" spans="1:11" s="157" customFormat="1" ht="13.5" customHeight="1" x14ac:dyDescent="0.2">
      <c r="A69" s="256" t="s">
        <v>294</v>
      </c>
      <c r="B69" s="257" t="s">
        <v>295</v>
      </c>
      <c r="C69" s="258"/>
      <c r="D69" s="259">
        <v>0.1899696048632219</v>
      </c>
      <c r="E69" s="553">
        <v>55</v>
      </c>
      <c r="F69" s="552">
        <v>53</v>
      </c>
      <c r="G69" s="552">
        <v>55</v>
      </c>
      <c r="H69" s="552">
        <v>51</v>
      </c>
      <c r="I69" s="554">
        <v>55</v>
      </c>
      <c r="J69" s="260">
        <v>0</v>
      </c>
      <c r="K69" s="263">
        <v>0</v>
      </c>
    </row>
    <row r="70" spans="1:11" s="157" customFormat="1" ht="13.5" customHeight="1" x14ac:dyDescent="0.2">
      <c r="A70" s="256" t="s">
        <v>296</v>
      </c>
      <c r="B70" s="257" t="s">
        <v>297</v>
      </c>
      <c r="C70" s="258"/>
      <c r="D70" s="259">
        <v>0.58027079303675044</v>
      </c>
      <c r="E70" s="260">
        <v>168</v>
      </c>
      <c r="F70" s="261">
        <v>166</v>
      </c>
      <c r="G70" s="261">
        <v>162</v>
      </c>
      <c r="H70" s="261">
        <v>167</v>
      </c>
      <c r="I70" s="262">
        <v>163</v>
      </c>
      <c r="J70" s="260">
        <v>5</v>
      </c>
      <c r="K70" s="263">
        <v>3.0674846625766872</v>
      </c>
    </row>
    <row r="71" spans="1:11" s="157" customFormat="1" ht="13.5" customHeight="1" x14ac:dyDescent="0.2">
      <c r="A71" s="256">
        <v>82</v>
      </c>
      <c r="B71" s="257" t="s">
        <v>298</v>
      </c>
      <c r="C71" s="258"/>
      <c r="D71" s="259">
        <v>1.9964078474716773</v>
      </c>
      <c r="E71" s="260">
        <v>578</v>
      </c>
      <c r="F71" s="261">
        <v>531</v>
      </c>
      <c r="G71" s="261">
        <v>533</v>
      </c>
      <c r="H71" s="261">
        <v>499</v>
      </c>
      <c r="I71" s="262">
        <v>473</v>
      </c>
      <c r="J71" s="260">
        <v>105</v>
      </c>
      <c r="K71" s="263">
        <v>22.198731501057082</v>
      </c>
    </row>
    <row r="72" spans="1:11" s="157" customFormat="1" ht="13.5" customHeight="1" x14ac:dyDescent="0.2">
      <c r="A72" s="256" t="s">
        <v>299</v>
      </c>
      <c r="B72" s="257" t="s">
        <v>546</v>
      </c>
      <c r="C72" s="258"/>
      <c r="D72" s="259">
        <v>0.92221608179054992</v>
      </c>
      <c r="E72" s="260">
        <v>267</v>
      </c>
      <c r="F72" s="261">
        <v>238</v>
      </c>
      <c r="G72" s="261">
        <v>246</v>
      </c>
      <c r="H72" s="261">
        <v>215</v>
      </c>
      <c r="I72" s="262">
        <v>205</v>
      </c>
      <c r="J72" s="260">
        <v>62</v>
      </c>
      <c r="K72" s="263">
        <v>30.243902439024389</v>
      </c>
    </row>
    <row r="73" spans="1:11" s="157" customFormat="1" ht="13.5" customHeight="1" x14ac:dyDescent="0.2">
      <c r="A73" s="256" t="s">
        <v>300</v>
      </c>
      <c r="B73" s="257" t="s">
        <v>301</v>
      </c>
      <c r="C73" s="258"/>
      <c r="D73" s="259">
        <v>0.71843050566454825</v>
      </c>
      <c r="E73" s="260">
        <v>208</v>
      </c>
      <c r="F73" s="261">
        <v>189</v>
      </c>
      <c r="G73" s="261">
        <v>182</v>
      </c>
      <c r="H73" s="261">
        <v>188</v>
      </c>
      <c r="I73" s="262">
        <v>171</v>
      </c>
      <c r="J73" s="260">
        <v>37</v>
      </c>
      <c r="K73" s="263">
        <v>21.637426900584796</v>
      </c>
    </row>
    <row r="74" spans="1:11" s="157" customFormat="1" ht="13.5" customHeight="1" x14ac:dyDescent="0.2">
      <c r="A74" s="256">
        <v>83</v>
      </c>
      <c r="B74" s="257" t="s">
        <v>302</v>
      </c>
      <c r="C74" s="258"/>
      <c r="D74" s="259">
        <v>3.0395136778115504</v>
      </c>
      <c r="E74" s="260">
        <v>880</v>
      </c>
      <c r="F74" s="261">
        <v>889</v>
      </c>
      <c r="G74" s="261">
        <v>859</v>
      </c>
      <c r="H74" s="261">
        <v>830</v>
      </c>
      <c r="I74" s="262">
        <v>809</v>
      </c>
      <c r="J74" s="260">
        <v>71</v>
      </c>
      <c r="K74" s="263">
        <v>8.776266996291719</v>
      </c>
    </row>
    <row r="75" spans="1:11" s="157" customFormat="1" ht="13.5" customHeight="1" x14ac:dyDescent="0.2">
      <c r="A75" s="256" t="s">
        <v>303</v>
      </c>
      <c r="B75" s="257" t="s">
        <v>304</v>
      </c>
      <c r="C75" s="258"/>
      <c r="D75" s="259">
        <v>2.4903288201160541</v>
      </c>
      <c r="E75" s="260">
        <v>721</v>
      </c>
      <c r="F75" s="261">
        <v>739</v>
      </c>
      <c r="G75" s="261">
        <v>710</v>
      </c>
      <c r="H75" s="261">
        <v>676</v>
      </c>
      <c r="I75" s="262">
        <v>664</v>
      </c>
      <c r="J75" s="260">
        <v>57</v>
      </c>
      <c r="K75" s="263">
        <v>8.5843373493975896</v>
      </c>
    </row>
    <row r="76" spans="1:11" s="157" customFormat="1" ht="13.5" customHeight="1" x14ac:dyDescent="0.2">
      <c r="A76" s="256"/>
      <c r="B76" s="257" t="s">
        <v>305</v>
      </c>
      <c r="C76" s="258"/>
      <c r="D76" s="259">
        <v>1.3297872340425532</v>
      </c>
      <c r="E76" s="260">
        <v>385</v>
      </c>
      <c r="F76" s="261">
        <v>405</v>
      </c>
      <c r="G76" s="261">
        <v>395</v>
      </c>
      <c r="H76" s="261">
        <v>358</v>
      </c>
      <c r="I76" s="262">
        <v>343</v>
      </c>
      <c r="J76" s="260">
        <v>42</v>
      </c>
      <c r="K76" s="263">
        <v>12.244897959183673</v>
      </c>
    </row>
    <row r="77" spans="1:11" s="157" customFormat="1" ht="13.5" customHeight="1" x14ac:dyDescent="0.2">
      <c r="A77" s="256">
        <v>84</v>
      </c>
      <c r="B77" s="257" t="s">
        <v>306</v>
      </c>
      <c r="C77" s="258"/>
      <c r="D77" s="259">
        <v>6.6765681127383258</v>
      </c>
      <c r="E77" s="260">
        <v>1933</v>
      </c>
      <c r="F77" s="261">
        <v>2226</v>
      </c>
      <c r="G77" s="261">
        <v>2006</v>
      </c>
      <c r="H77" s="261">
        <v>2115</v>
      </c>
      <c r="I77" s="262">
        <v>1869</v>
      </c>
      <c r="J77" s="260">
        <v>64</v>
      </c>
      <c r="K77" s="263">
        <v>3.4242910647405029</v>
      </c>
    </row>
    <row r="78" spans="1:11" s="157" customFormat="1" ht="13.5" customHeight="1" x14ac:dyDescent="0.2">
      <c r="A78" s="256" t="s">
        <v>307</v>
      </c>
      <c r="B78" s="257" t="s">
        <v>308</v>
      </c>
      <c r="C78" s="258"/>
      <c r="D78" s="259">
        <v>0.40411715943630838</v>
      </c>
      <c r="E78" s="260">
        <v>117</v>
      </c>
      <c r="F78" s="261">
        <v>118</v>
      </c>
      <c r="G78" s="261">
        <v>122</v>
      </c>
      <c r="H78" s="261">
        <v>130</v>
      </c>
      <c r="I78" s="262">
        <v>107</v>
      </c>
      <c r="J78" s="260">
        <v>10</v>
      </c>
      <c r="K78" s="263">
        <v>9.3457943925233646</v>
      </c>
    </row>
    <row r="79" spans="1:11" s="157" customFormat="1" ht="13.5" customHeight="1" x14ac:dyDescent="0.2">
      <c r="A79" s="256" t="s">
        <v>309</v>
      </c>
      <c r="B79" s="257" t="s">
        <v>310</v>
      </c>
      <c r="C79" s="258"/>
      <c r="D79" s="259">
        <v>6.5625863498203929E-2</v>
      </c>
      <c r="E79" s="553">
        <v>19</v>
      </c>
      <c r="F79" s="552">
        <v>19</v>
      </c>
      <c r="G79" s="552">
        <v>20</v>
      </c>
      <c r="H79" s="552">
        <v>19</v>
      </c>
      <c r="I79" s="554">
        <v>18</v>
      </c>
      <c r="J79" s="260">
        <v>1</v>
      </c>
      <c r="K79" s="263">
        <v>5.5555555555555554</v>
      </c>
    </row>
    <row r="80" spans="1:11" s="296" customFormat="1" ht="13.5" customHeight="1" x14ac:dyDescent="0.2">
      <c r="A80" s="256" t="s">
        <v>311</v>
      </c>
      <c r="B80" s="257" t="s">
        <v>312</v>
      </c>
      <c r="C80" s="258"/>
      <c r="D80" s="259">
        <v>4.7285161646863774</v>
      </c>
      <c r="E80" s="260">
        <v>1369</v>
      </c>
      <c r="F80" s="261">
        <v>1676</v>
      </c>
      <c r="G80" s="261">
        <v>1486</v>
      </c>
      <c r="H80" s="261">
        <v>1579</v>
      </c>
      <c r="I80" s="262">
        <v>1345</v>
      </c>
      <c r="J80" s="260">
        <v>24</v>
      </c>
      <c r="K80" s="263">
        <v>1.7843866171003717</v>
      </c>
    </row>
    <row r="81" spans="1:11" s="296" customFormat="1" ht="13.5" customHeight="1" x14ac:dyDescent="0.2">
      <c r="A81" s="256">
        <v>91</v>
      </c>
      <c r="B81" s="257" t="s">
        <v>313</v>
      </c>
      <c r="C81" s="258"/>
      <c r="D81" s="259">
        <v>0.15888366952196739</v>
      </c>
      <c r="E81" s="553">
        <v>46</v>
      </c>
      <c r="F81" s="552">
        <v>47</v>
      </c>
      <c r="G81" s="552">
        <v>52</v>
      </c>
      <c r="H81" s="552">
        <v>58</v>
      </c>
      <c r="I81" s="554">
        <v>60</v>
      </c>
      <c r="J81" s="260">
        <v>-14</v>
      </c>
      <c r="K81" s="263">
        <v>-23.333333333333332</v>
      </c>
    </row>
    <row r="82" spans="1:11" s="257" customFormat="1" ht="13.5" customHeight="1" x14ac:dyDescent="0.2">
      <c r="A82" s="256">
        <v>92</v>
      </c>
      <c r="B82" s="257" t="s">
        <v>314</v>
      </c>
      <c r="C82" s="258"/>
      <c r="D82" s="259">
        <v>1.0707377728654324</v>
      </c>
      <c r="E82" s="260">
        <v>310</v>
      </c>
      <c r="F82" s="261">
        <v>321</v>
      </c>
      <c r="G82" s="261">
        <v>360</v>
      </c>
      <c r="H82" s="261">
        <v>376</v>
      </c>
      <c r="I82" s="262">
        <v>350</v>
      </c>
      <c r="J82" s="260">
        <v>-40</v>
      </c>
      <c r="K82" s="263">
        <v>-11.428571428571429</v>
      </c>
    </row>
    <row r="83" spans="1:11" s="257" customFormat="1" ht="13.5" customHeight="1" x14ac:dyDescent="0.2">
      <c r="A83" s="256">
        <v>93</v>
      </c>
      <c r="B83" s="257" t="s">
        <v>315</v>
      </c>
      <c r="C83" s="258"/>
      <c r="D83" s="259">
        <v>6.907985631389886E-2</v>
      </c>
      <c r="E83" s="553">
        <v>20</v>
      </c>
      <c r="F83" s="552">
        <v>21</v>
      </c>
      <c r="G83" s="552">
        <v>22</v>
      </c>
      <c r="H83" s="552">
        <v>22</v>
      </c>
      <c r="I83" s="554">
        <v>24</v>
      </c>
      <c r="J83" s="260">
        <v>-4</v>
      </c>
      <c r="K83" s="263">
        <v>-16.666666666666668</v>
      </c>
    </row>
    <row r="84" spans="1:11" s="257" customFormat="1" ht="13.5" customHeight="1" x14ac:dyDescent="0.2">
      <c r="A84" s="256">
        <v>94</v>
      </c>
      <c r="B84" s="257" t="s">
        <v>316</v>
      </c>
      <c r="C84" s="258"/>
      <c r="D84" s="259">
        <v>1.3228792484111633</v>
      </c>
      <c r="E84" s="260">
        <v>383</v>
      </c>
      <c r="F84" s="261">
        <v>392</v>
      </c>
      <c r="G84" s="261">
        <v>373</v>
      </c>
      <c r="H84" s="261">
        <v>391</v>
      </c>
      <c r="I84" s="262">
        <v>390</v>
      </c>
      <c r="J84" s="260">
        <v>-7</v>
      </c>
      <c r="K84" s="263">
        <v>-1.7948717948717949</v>
      </c>
    </row>
    <row r="85" spans="1:11" s="257" customFormat="1" ht="13.5" customHeight="1" x14ac:dyDescent="0.2">
      <c r="A85" s="270" t="s">
        <v>317</v>
      </c>
      <c r="B85" s="271" t="s">
        <v>318</v>
      </c>
      <c r="C85" s="272"/>
      <c r="D85" s="273">
        <v>2.7182923459519204</v>
      </c>
      <c r="E85" s="274">
        <v>787</v>
      </c>
      <c r="F85" s="275">
        <v>798</v>
      </c>
      <c r="G85" s="275">
        <v>789</v>
      </c>
      <c r="H85" s="275">
        <v>804</v>
      </c>
      <c r="I85" s="276">
        <v>829</v>
      </c>
      <c r="J85" s="274">
        <v>-42</v>
      </c>
      <c r="K85" s="551">
        <v>-5.0663449939686371</v>
      </c>
    </row>
    <row r="86" spans="1:11" ht="12.75" customHeight="1" x14ac:dyDescent="0.2">
      <c r="A86" s="113"/>
      <c r="B86" s="288"/>
      <c r="C86" s="288"/>
      <c r="D86" s="289"/>
      <c r="E86" s="289"/>
      <c r="F86" s="289"/>
      <c r="G86" s="289"/>
      <c r="H86" s="289"/>
      <c r="I86" s="289"/>
      <c r="J86" s="297"/>
      <c r="K86" s="114" t="s">
        <v>35</v>
      </c>
    </row>
    <row r="87" spans="1:11" ht="15.75" customHeight="1" x14ac:dyDescent="0.2">
      <c r="A87" s="291" t="s">
        <v>114</v>
      </c>
      <c r="B87" s="113"/>
      <c r="C87" s="113"/>
      <c r="D87" s="113"/>
      <c r="E87" s="113"/>
      <c r="F87" s="113"/>
      <c r="G87" s="113"/>
      <c r="H87" s="113"/>
      <c r="I87" s="113"/>
      <c r="J87" s="113"/>
      <c r="K87" s="113"/>
    </row>
    <row r="88" spans="1:11" ht="15.75" customHeight="1" x14ac:dyDescent="0.2">
      <c r="A88" s="277" t="s">
        <v>319</v>
      </c>
      <c r="B88" s="113"/>
      <c r="C88" s="113"/>
      <c r="D88" s="113"/>
      <c r="E88" s="113"/>
      <c r="F88" s="113"/>
      <c r="G88" s="113"/>
      <c r="H88" s="113"/>
      <c r="I88" s="113"/>
      <c r="J88" s="113"/>
      <c r="K88" s="113"/>
    </row>
    <row r="89" spans="1:11" ht="49.5" customHeight="1" x14ac:dyDescent="0.2">
      <c r="A89" s="116" t="s">
        <v>320</v>
      </c>
      <c r="B89" s="116"/>
      <c r="C89" s="116"/>
      <c r="D89" s="116"/>
      <c r="E89" s="116"/>
      <c r="F89" s="116"/>
      <c r="G89" s="116"/>
      <c r="H89" s="116"/>
      <c r="I89" s="116"/>
      <c r="J89" s="116"/>
      <c r="K89" s="116"/>
    </row>
    <row r="90" spans="1:11" ht="21"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86"/>
      <c r="B92" s="86"/>
      <c r="C92" s="86"/>
      <c r="D92" s="292"/>
      <c r="E92" s="293"/>
      <c r="F92" s="293"/>
      <c r="G92" s="293"/>
      <c r="H92" s="293"/>
      <c r="I92" s="293"/>
      <c r="J92" s="293"/>
      <c r="K92" s="294"/>
    </row>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sheetData>
  <mergeCells count="15">
    <mergeCell ref="H8:H9"/>
    <mergeCell ref="I8:I9"/>
    <mergeCell ref="A89:K89"/>
    <mergeCell ref="A90:K90"/>
    <mergeCell ref="A91:K91"/>
    <mergeCell ref="A3:K3"/>
    <mergeCell ref="A4:K4"/>
    <mergeCell ref="A5:E5"/>
    <mergeCell ref="A7:C10"/>
    <mergeCell ref="D7:D10"/>
    <mergeCell ref="E7:I7"/>
    <mergeCell ref="J7:K8"/>
    <mergeCell ref="E8:E9"/>
    <mergeCell ref="F8:F9"/>
    <mergeCell ref="G8:G9"/>
  </mergeCells>
  <printOptions horizontalCentered="1"/>
  <pageMargins left="0.70866141732283461" right="0.31496062992125984" top="0.74803149606299213" bottom="0.74803149606299213" header="0.31496062992125984" footer="0.31496062992125984"/>
  <pageSetup paperSize="9" scale="76" fitToHeight="0" orientation="portrait" r:id="rId1"/>
  <headerFooter alignWithMargins="0"/>
  <rowBreaks count="1" manualBreakCount="1">
    <brk id="57"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8FE47-0CB5-4F24-961C-E71B38CDB807}">
  <sheetPr codeName="Tabelle17">
    <pageSetUpPr fitToPage="1"/>
  </sheetPr>
  <dimension ref="A1:Q200"/>
  <sheetViews>
    <sheetView showGridLines="0" zoomScaleNormal="100" workbookViewId="0"/>
  </sheetViews>
  <sheetFormatPr baseColWidth="10" defaultColWidth="8.85546875" defaultRowHeight="15.95" customHeight="1" x14ac:dyDescent="0.2"/>
  <cols>
    <col min="1" max="1" width="4.140625" style="53" customWidth="1"/>
    <col min="2" max="2" width="3.5703125" style="87" customWidth="1"/>
    <col min="3" max="3" width="3.7109375" style="53" customWidth="1"/>
    <col min="4" max="4" width="6.42578125" style="87" customWidth="1"/>
    <col min="5" max="5" width="17.7109375" style="87" customWidth="1"/>
    <col min="6" max="11" width="9.7109375" style="120" customWidth="1"/>
    <col min="12" max="12" width="8.7109375" style="121" customWidth="1"/>
    <col min="13" max="13" width="9.7109375" style="53" customWidth="1"/>
    <col min="14" max="16384" width="8.85546875" style="53"/>
  </cols>
  <sheetData>
    <row r="1" spans="1:17" customFormat="1" ht="36.75" customHeight="1" x14ac:dyDescent="0.2">
      <c r="A1" s="298"/>
      <c r="B1" s="299"/>
      <c r="C1" s="299"/>
      <c r="D1" s="300"/>
      <c r="E1" s="300"/>
      <c r="F1" s="300"/>
      <c r="G1" s="300"/>
      <c r="H1" s="300"/>
      <c r="I1" s="299"/>
      <c r="J1" s="299"/>
      <c r="K1" s="301"/>
      <c r="L1" s="34" t="s">
        <v>38</v>
      </c>
    </row>
    <row r="2" spans="1:17" customFormat="1" ht="11.25" customHeight="1" x14ac:dyDescent="0.2">
      <c r="A2" s="35"/>
      <c r="B2" s="36"/>
      <c r="C2" s="36"/>
      <c r="D2" s="36"/>
      <c r="E2" s="36"/>
      <c r="F2" s="36"/>
      <c r="G2" s="36"/>
      <c r="H2" s="36"/>
      <c r="I2" s="36"/>
      <c r="J2" s="36"/>
    </row>
    <row r="3" spans="1:17" s="39" customFormat="1" ht="24.95" customHeight="1" x14ac:dyDescent="0.2">
      <c r="A3" s="37" t="s">
        <v>333</v>
      </c>
      <c r="B3" s="37"/>
      <c r="C3" s="37"/>
      <c r="D3" s="37"/>
      <c r="E3" s="37"/>
      <c r="F3" s="37"/>
      <c r="G3" s="37"/>
      <c r="H3" s="37"/>
      <c r="I3" s="37"/>
      <c r="J3" s="37"/>
      <c r="K3" s="37"/>
      <c r="L3" s="37"/>
    </row>
    <row r="4" spans="1:17" s="39" customFormat="1" ht="12" customHeight="1" x14ac:dyDescent="0.2">
      <c r="A4" s="53" t="s">
        <v>84</v>
      </c>
      <c r="B4" s="53"/>
      <c r="C4" s="53"/>
      <c r="D4" s="53"/>
      <c r="E4" s="53"/>
      <c r="F4" s="53"/>
      <c r="G4" s="53"/>
      <c r="H4" s="53"/>
      <c r="I4" s="53"/>
      <c r="J4" s="53"/>
      <c r="K4" s="53"/>
      <c r="L4" s="53"/>
    </row>
    <row r="5" spans="1:17" s="39" customFormat="1" ht="12" customHeight="1" x14ac:dyDescent="0.2">
      <c r="A5" s="302" t="s">
        <v>334</v>
      </c>
      <c r="B5" s="302"/>
      <c r="C5" s="302"/>
      <c r="D5" s="302"/>
      <c r="E5" s="77"/>
      <c r="F5" s="77"/>
      <c r="G5" s="77"/>
      <c r="H5" s="77"/>
      <c r="I5" s="77"/>
      <c r="J5" s="77"/>
      <c r="K5" s="77"/>
      <c r="L5" s="77"/>
    </row>
    <row r="6" spans="1:17" s="39" customFormat="1" ht="11.25" customHeight="1" x14ac:dyDescent="0.2">
      <c r="A6" s="86"/>
      <c r="B6" s="86"/>
      <c r="C6" s="86"/>
      <c r="D6" s="86"/>
      <c r="E6" s="77"/>
      <c r="F6" s="77"/>
      <c r="G6" s="77"/>
      <c r="H6" s="77"/>
      <c r="I6" s="77"/>
      <c r="J6" s="77"/>
      <c r="K6" s="77"/>
      <c r="L6" s="77"/>
    </row>
    <row r="7" spans="1:17" customFormat="1" ht="12" customHeight="1" x14ac:dyDescent="0.2">
      <c r="A7" s="303" t="s">
        <v>335</v>
      </c>
      <c r="B7" s="303"/>
      <c r="C7" s="303"/>
      <c r="D7" s="303"/>
      <c r="E7" s="303"/>
      <c r="F7" s="304" t="s">
        <v>96</v>
      </c>
      <c r="G7" s="305"/>
      <c r="H7" s="305"/>
      <c r="I7" s="305"/>
      <c r="J7" s="305"/>
      <c r="K7" s="305"/>
      <c r="L7" s="306"/>
      <c r="M7" s="53"/>
      <c r="N7" s="53"/>
      <c r="O7" s="53"/>
      <c r="P7" s="53"/>
      <c r="Q7" s="53"/>
    </row>
    <row r="8" spans="1:17" ht="42" customHeight="1" x14ac:dyDescent="0.2">
      <c r="A8" s="303"/>
      <c r="B8" s="303"/>
      <c r="C8" s="303"/>
      <c r="D8" s="303"/>
      <c r="E8" s="303"/>
      <c r="F8" s="307" t="s">
        <v>334</v>
      </c>
      <c r="G8" s="307" t="s">
        <v>336</v>
      </c>
      <c r="H8" s="307" t="s">
        <v>337</v>
      </c>
      <c r="I8" s="307" t="s">
        <v>338</v>
      </c>
      <c r="J8" s="307" t="s">
        <v>339</v>
      </c>
      <c r="K8" s="308" t="s">
        <v>340</v>
      </c>
      <c r="L8" s="309"/>
    </row>
    <row r="9" spans="1:17" ht="12" customHeight="1" x14ac:dyDescent="0.2">
      <c r="A9" s="303"/>
      <c r="B9" s="303"/>
      <c r="C9" s="303"/>
      <c r="D9" s="303"/>
      <c r="E9" s="303"/>
      <c r="F9" s="310"/>
      <c r="G9" s="310"/>
      <c r="H9" s="310"/>
      <c r="I9" s="310"/>
      <c r="J9" s="310"/>
      <c r="K9" s="311" t="s">
        <v>94</v>
      </c>
      <c r="L9" s="312" t="s">
        <v>341</v>
      </c>
    </row>
    <row r="10" spans="1:17" ht="12" customHeight="1" x14ac:dyDescent="0.2">
      <c r="A10" s="313"/>
      <c r="B10" s="313"/>
      <c r="C10" s="313"/>
      <c r="D10" s="313"/>
      <c r="E10" s="314"/>
      <c r="F10" s="315">
        <v>1</v>
      </c>
      <c r="G10" s="316">
        <v>2</v>
      </c>
      <c r="H10" s="316">
        <v>3</v>
      </c>
      <c r="I10" s="316">
        <v>4</v>
      </c>
      <c r="J10" s="316">
        <v>5</v>
      </c>
      <c r="K10" s="316">
        <v>6</v>
      </c>
      <c r="L10" s="316">
        <v>7</v>
      </c>
      <c r="M10" s="67"/>
    </row>
    <row r="11" spans="1:17" ht="27.75" customHeight="1" x14ac:dyDescent="0.2">
      <c r="A11" s="317" t="s">
        <v>342</v>
      </c>
      <c r="B11" s="318"/>
      <c r="C11" s="318"/>
      <c r="D11" s="318"/>
      <c r="E11" s="319"/>
      <c r="F11" s="320"/>
      <c r="G11" s="320"/>
      <c r="H11" s="320"/>
      <c r="I11" s="320"/>
      <c r="J11" s="321"/>
      <c r="K11" s="320"/>
      <c r="L11" s="321"/>
    </row>
    <row r="12" spans="1:17" ht="15.75" customHeight="1" x14ac:dyDescent="0.2">
      <c r="A12" s="322" t="s">
        <v>96</v>
      </c>
      <c r="B12" s="323"/>
      <c r="C12" s="324"/>
      <c r="D12" s="324"/>
      <c r="E12" s="325"/>
      <c r="F12" s="79">
        <v>11847</v>
      </c>
      <c r="G12" s="79">
        <v>9845</v>
      </c>
      <c r="H12" s="79">
        <v>10238</v>
      </c>
      <c r="I12" s="79">
        <v>9694</v>
      </c>
      <c r="J12" s="537">
        <v>12504</v>
      </c>
      <c r="K12" s="538">
        <v>-657</v>
      </c>
      <c r="L12" s="326">
        <v>-5.2543186180422268</v>
      </c>
    </row>
    <row r="13" spans="1:17" ht="15" customHeight="1" x14ac:dyDescent="0.2">
      <c r="A13" s="327" t="s">
        <v>343</v>
      </c>
      <c r="B13" s="86" t="s">
        <v>344</v>
      </c>
      <c r="C13" s="324"/>
      <c r="D13" s="324"/>
      <c r="E13" s="325"/>
      <c r="F13" s="79">
        <v>6261</v>
      </c>
      <c r="G13" s="79">
        <v>5180</v>
      </c>
      <c r="H13" s="79">
        <v>5448</v>
      </c>
      <c r="I13" s="79">
        <v>5012</v>
      </c>
      <c r="J13" s="537">
        <v>6421</v>
      </c>
      <c r="K13" s="538">
        <v>-160</v>
      </c>
      <c r="L13" s="326">
        <v>-2.4918237034729791</v>
      </c>
    </row>
    <row r="14" spans="1:17" ht="22.5" customHeight="1" x14ac:dyDescent="0.2">
      <c r="A14" s="327"/>
      <c r="B14" s="86" t="s">
        <v>345</v>
      </c>
      <c r="C14" s="324"/>
      <c r="D14" s="324"/>
      <c r="E14" s="325"/>
      <c r="F14" s="79">
        <v>5586</v>
      </c>
      <c r="G14" s="79">
        <v>4665</v>
      </c>
      <c r="H14" s="79">
        <v>4790</v>
      </c>
      <c r="I14" s="79">
        <v>4682</v>
      </c>
      <c r="J14" s="537">
        <v>6083</v>
      </c>
      <c r="K14" s="538">
        <v>-497</v>
      </c>
      <c r="L14" s="326">
        <v>-8.1703107019562715</v>
      </c>
    </row>
    <row r="15" spans="1:17" ht="15" customHeight="1" x14ac:dyDescent="0.2">
      <c r="A15" s="327" t="s">
        <v>346</v>
      </c>
      <c r="B15" s="86" t="s">
        <v>100</v>
      </c>
      <c r="C15" s="324"/>
      <c r="D15" s="324"/>
      <c r="E15" s="325"/>
      <c r="F15" s="79">
        <v>4610</v>
      </c>
      <c r="G15" s="79">
        <v>2458</v>
      </c>
      <c r="H15" s="79">
        <v>2430</v>
      </c>
      <c r="I15" s="79">
        <v>2864</v>
      </c>
      <c r="J15" s="537">
        <v>4986</v>
      </c>
      <c r="K15" s="538">
        <v>-376</v>
      </c>
      <c r="L15" s="326">
        <v>-7.5411151223425588</v>
      </c>
    </row>
    <row r="16" spans="1:17" ht="15" customHeight="1" x14ac:dyDescent="0.2">
      <c r="A16" s="327"/>
      <c r="B16" s="86" t="s">
        <v>101</v>
      </c>
      <c r="C16" s="324"/>
      <c r="D16" s="324"/>
      <c r="E16" s="325"/>
      <c r="F16" s="79">
        <v>6359</v>
      </c>
      <c r="G16" s="79">
        <v>6477</v>
      </c>
      <c r="H16" s="79">
        <v>6799</v>
      </c>
      <c r="I16" s="79">
        <v>6022</v>
      </c>
      <c r="J16" s="537">
        <v>6684</v>
      </c>
      <c r="K16" s="538">
        <v>-325</v>
      </c>
      <c r="L16" s="326">
        <v>-4.8623578695391982</v>
      </c>
    </row>
    <row r="17" spans="1:12" ht="15" customHeight="1" x14ac:dyDescent="0.2">
      <c r="A17" s="327"/>
      <c r="B17" s="86" t="s">
        <v>102</v>
      </c>
      <c r="C17" s="324"/>
      <c r="D17" s="324"/>
      <c r="E17" s="325"/>
      <c r="F17" s="79">
        <v>737</v>
      </c>
      <c r="G17" s="79">
        <v>792</v>
      </c>
      <c r="H17" s="79">
        <v>858</v>
      </c>
      <c r="I17" s="79">
        <v>676</v>
      </c>
      <c r="J17" s="537">
        <v>693</v>
      </c>
      <c r="K17" s="538">
        <v>44</v>
      </c>
      <c r="L17" s="326">
        <v>6.3492063492063489</v>
      </c>
    </row>
    <row r="18" spans="1:12" ht="15" customHeight="1" x14ac:dyDescent="0.2">
      <c r="A18" s="327"/>
      <c r="B18" s="86" t="s">
        <v>103</v>
      </c>
      <c r="C18" s="324"/>
      <c r="D18" s="324"/>
      <c r="E18" s="325"/>
      <c r="F18" s="79">
        <v>141</v>
      </c>
      <c r="G18" s="79">
        <v>118</v>
      </c>
      <c r="H18" s="79">
        <v>151</v>
      </c>
      <c r="I18" s="79">
        <v>132</v>
      </c>
      <c r="J18" s="537">
        <v>141</v>
      </c>
      <c r="K18" s="538">
        <v>0</v>
      </c>
      <c r="L18" s="326">
        <v>0</v>
      </c>
    </row>
    <row r="19" spans="1:12" ht="15" customHeight="1" x14ac:dyDescent="0.2">
      <c r="A19" s="83" t="s">
        <v>105</v>
      </c>
      <c r="B19" s="84" t="s">
        <v>175</v>
      </c>
      <c r="C19" s="324"/>
      <c r="D19" s="324"/>
      <c r="E19" s="325"/>
      <c r="F19" s="79">
        <v>7753</v>
      </c>
      <c r="G19" s="79">
        <v>5633</v>
      </c>
      <c r="H19" s="79">
        <v>5916</v>
      </c>
      <c r="I19" s="79">
        <v>4979</v>
      </c>
      <c r="J19" s="537">
        <v>7746</v>
      </c>
      <c r="K19" s="538">
        <v>7</v>
      </c>
      <c r="L19" s="326">
        <v>9.0369222824683709E-2</v>
      </c>
    </row>
    <row r="20" spans="1:12" ht="15" customHeight="1" x14ac:dyDescent="0.2">
      <c r="A20" s="83"/>
      <c r="B20" s="84" t="s">
        <v>176</v>
      </c>
      <c r="C20" s="324"/>
      <c r="D20" s="324"/>
      <c r="E20" s="325"/>
      <c r="F20" s="79">
        <v>4094</v>
      </c>
      <c r="G20" s="79">
        <v>4212</v>
      </c>
      <c r="H20" s="79">
        <v>4322</v>
      </c>
      <c r="I20" s="79">
        <v>4715</v>
      </c>
      <c r="J20" s="537">
        <v>4758</v>
      </c>
      <c r="K20" s="538">
        <v>-664</v>
      </c>
      <c r="L20" s="326">
        <v>-13.955443463640185</v>
      </c>
    </row>
    <row r="21" spans="1:12" ht="15" customHeight="1" x14ac:dyDescent="0.2">
      <c r="A21" s="83" t="s">
        <v>105</v>
      </c>
      <c r="B21" s="84" t="s">
        <v>108</v>
      </c>
      <c r="C21" s="324"/>
      <c r="D21" s="324"/>
      <c r="E21" s="325"/>
      <c r="F21" s="79">
        <v>8539</v>
      </c>
      <c r="G21" s="79">
        <v>6555</v>
      </c>
      <c r="H21" s="79">
        <v>6959</v>
      </c>
      <c r="I21" s="79">
        <v>6398</v>
      </c>
      <c r="J21" s="537">
        <v>9029</v>
      </c>
      <c r="K21" s="538">
        <v>-490</v>
      </c>
      <c r="L21" s="326">
        <v>-5.4269575811274784</v>
      </c>
    </row>
    <row r="22" spans="1:12" ht="15" customHeight="1" x14ac:dyDescent="0.2">
      <c r="A22" s="83"/>
      <c r="B22" s="84" t="s">
        <v>109</v>
      </c>
      <c r="C22" s="324"/>
      <c r="D22" s="324"/>
      <c r="E22" s="325"/>
      <c r="F22" s="79">
        <v>3308</v>
      </c>
      <c r="G22" s="79">
        <v>3290</v>
      </c>
      <c r="H22" s="79">
        <v>3279</v>
      </c>
      <c r="I22" s="79">
        <v>3296</v>
      </c>
      <c r="J22" s="537">
        <v>3475</v>
      </c>
      <c r="K22" s="538">
        <v>-167</v>
      </c>
      <c r="L22" s="326">
        <v>-4.8057553956834536</v>
      </c>
    </row>
    <row r="23" spans="1:12" ht="15" customHeight="1" x14ac:dyDescent="0.2">
      <c r="A23" s="328" t="s">
        <v>346</v>
      </c>
      <c r="B23" s="329" t="s">
        <v>188</v>
      </c>
      <c r="C23" s="330"/>
      <c r="D23" s="330"/>
      <c r="E23" s="331"/>
      <c r="F23" s="539">
        <v>1641</v>
      </c>
      <c r="G23" s="539">
        <v>196</v>
      </c>
      <c r="H23" s="539">
        <v>190</v>
      </c>
      <c r="I23" s="539">
        <v>442</v>
      </c>
      <c r="J23" s="540">
        <v>1710</v>
      </c>
      <c r="K23" s="541">
        <v>-69</v>
      </c>
      <c r="L23" s="332">
        <v>-4.0350877192982457</v>
      </c>
    </row>
    <row r="24" spans="1:12" ht="15" customHeight="1" x14ac:dyDescent="0.2">
      <c r="A24" s="333" t="s">
        <v>347</v>
      </c>
      <c r="B24" s="334"/>
      <c r="C24" s="334"/>
      <c r="D24" s="334"/>
      <c r="E24" s="335"/>
      <c r="F24" s="336"/>
      <c r="G24" s="336"/>
      <c r="H24" s="336"/>
      <c r="I24" s="336"/>
      <c r="J24" s="336"/>
      <c r="K24" s="337"/>
      <c r="L24" s="338"/>
    </row>
    <row r="25" spans="1:12" ht="15" customHeight="1" x14ac:dyDescent="0.2">
      <c r="A25" s="339" t="s">
        <v>96</v>
      </c>
      <c r="B25" s="340"/>
      <c r="C25" s="341"/>
      <c r="D25" s="341"/>
      <c r="E25" s="342"/>
      <c r="F25" s="542">
        <v>39.799999999999997</v>
      </c>
      <c r="G25" s="542">
        <v>38.200000000000003</v>
      </c>
      <c r="H25" s="542">
        <v>39.799999999999997</v>
      </c>
      <c r="I25" s="542">
        <v>48.2</v>
      </c>
      <c r="J25" s="542">
        <v>43.9</v>
      </c>
      <c r="K25" s="543" t="s">
        <v>348</v>
      </c>
      <c r="L25" s="344">
        <v>-4.1000000000000014</v>
      </c>
    </row>
    <row r="26" spans="1:12" ht="15" customHeight="1" x14ac:dyDescent="0.2">
      <c r="A26" s="345" t="s">
        <v>97</v>
      </c>
      <c r="B26" s="346" t="s">
        <v>344</v>
      </c>
      <c r="C26" s="341"/>
      <c r="D26" s="341"/>
      <c r="E26" s="342"/>
      <c r="F26" s="542">
        <v>36.4</v>
      </c>
      <c r="G26" s="542">
        <v>36.1</v>
      </c>
      <c r="H26" s="542">
        <v>37.700000000000003</v>
      </c>
      <c r="I26" s="542">
        <v>46.3</v>
      </c>
      <c r="J26" s="344">
        <v>39.299999999999997</v>
      </c>
      <c r="K26" s="543" t="s">
        <v>348</v>
      </c>
      <c r="L26" s="344">
        <v>-2.8999999999999986</v>
      </c>
    </row>
    <row r="27" spans="1:12" ht="15" customHeight="1" x14ac:dyDescent="0.2">
      <c r="A27" s="345"/>
      <c r="B27" s="346" t="s">
        <v>345</v>
      </c>
      <c r="C27" s="341"/>
      <c r="D27" s="341"/>
      <c r="E27" s="342"/>
      <c r="F27" s="542">
        <v>43.9</v>
      </c>
      <c r="G27" s="542">
        <v>40.5</v>
      </c>
      <c r="H27" s="542">
        <v>42.3</v>
      </c>
      <c r="I27" s="542">
        <v>50.3</v>
      </c>
      <c r="J27" s="542">
        <v>48.9</v>
      </c>
      <c r="K27" s="543" t="s">
        <v>348</v>
      </c>
      <c r="L27" s="344">
        <v>-5</v>
      </c>
    </row>
    <row r="28" spans="1:12" ht="15" customHeight="1" x14ac:dyDescent="0.2">
      <c r="A28" s="345" t="s">
        <v>105</v>
      </c>
      <c r="B28" s="346" t="s">
        <v>100</v>
      </c>
      <c r="C28" s="341"/>
      <c r="D28" s="341"/>
      <c r="E28" s="342"/>
      <c r="F28" s="542">
        <v>52.2</v>
      </c>
      <c r="G28" s="542">
        <v>52.1</v>
      </c>
      <c r="H28" s="542">
        <v>52.7</v>
      </c>
      <c r="I28" s="542">
        <v>59.2</v>
      </c>
      <c r="J28" s="542">
        <v>57</v>
      </c>
      <c r="K28" s="543" t="s">
        <v>348</v>
      </c>
      <c r="L28" s="344">
        <v>-4.7999999999999972</v>
      </c>
    </row>
    <row r="29" spans="1:12" ht="11.25" x14ac:dyDescent="0.2">
      <c r="A29" s="345"/>
      <c r="B29" s="346" t="s">
        <v>101</v>
      </c>
      <c r="C29" s="341"/>
      <c r="D29" s="341"/>
      <c r="E29" s="342"/>
      <c r="F29" s="542">
        <v>37.1</v>
      </c>
      <c r="G29" s="542">
        <v>35.4</v>
      </c>
      <c r="H29" s="542">
        <v>36.799999999999997</v>
      </c>
      <c r="I29" s="542">
        <v>45.2</v>
      </c>
      <c r="J29" s="344">
        <v>39.6</v>
      </c>
      <c r="K29" s="543" t="s">
        <v>348</v>
      </c>
      <c r="L29" s="344">
        <v>-2.5</v>
      </c>
    </row>
    <row r="30" spans="1:12" ht="15" customHeight="1" x14ac:dyDescent="0.2">
      <c r="A30" s="345"/>
      <c r="B30" s="346" t="s">
        <v>102</v>
      </c>
      <c r="C30" s="341"/>
      <c r="D30" s="341"/>
      <c r="E30" s="342"/>
      <c r="F30" s="542">
        <v>25.1</v>
      </c>
      <c r="G30" s="542">
        <v>19.600000000000001</v>
      </c>
      <c r="H30" s="542">
        <v>30.5</v>
      </c>
      <c r="I30" s="542">
        <v>36.1</v>
      </c>
      <c r="J30" s="542">
        <v>32</v>
      </c>
      <c r="K30" s="543" t="s">
        <v>348</v>
      </c>
      <c r="L30" s="344">
        <v>-6.8999999999999986</v>
      </c>
    </row>
    <row r="31" spans="1:12" ht="15" customHeight="1" x14ac:dyDescent="0.2">
      <c r="A31" s="345"/>
      <c r="B31" s="346" t="s">
        <v>103</v>
      </c>
      <c r="C31" s="341"/>
      <c r="D31" s="341"/>
      <c r="E31" s="342"/>
      <c r="F31" s="542">
        <v>47.5</v>
      </c>
      <c r="G31" s="542">
        <v>47.5</v>
      </c>
      <c r="H31" s="542">
        <v>42.4</v>
      </c>
      <c r="I31" s="542">
        <v>51.5</v>
      </c>
      <c r="J31" s="542">
        <v>58.9</v>
      </c>
      <c r="K31" s="543" t="s">
        <v>348</v>
      </c>
      <c r="L31" s="344">
        <v>-11.399999999999999</v>
      </c>
    </row>
    <row r="32" spans="1:12" ht="15" customHeight="1" x14ac:dyDescent="0.2">
      <c r="A32" s="347" t="s">
        <v>105</v>
      </c>
      <c r="B32" s="348" t="s">
        <v>175</v>
      </c>
      <c r="C32" s="341"/>
      <c r="D32" s="341"/>
      <c r="E32" s="342"/>
      <c r="F32" s="542">
        <v>30.8</v>
      </c>
      <c r="G32" s="542">
        <v>29.7</v>
      </c>
      <c r="H32" s="542">
        <v>31.2</v>
      </c>
      <c r="I32" s="542">
        <v>38.4</v>
      </c>
      <c r="J32" s="344">
        <v>31.6</v>
      </c>
      <c r="K32" s="543" t="s">
        <v>348</v>
      </c>
      <c r="L32" s="344">
        <v>-0.80000000000000071</v>
      </c>
    </row>
    <row r="33" spans="1:12" ht="15" customHeight="1" x14ac:dyDescent="0.2">
      <c r="A33" s="347"/>
      <c r="B33" s="348" t="s">
        <v>176</v>
      </c>
      <c r="C33" s="341"/>
      <c r="D33" s="341"/>
      <c r="E33" s="342"/>
      <c r="F33" s="542">
        <v>51.3</v>
      </c>
      <c r="G33" s="542">
        <v>49.1</v>
      </c>
      <c r="H33" s="542">
        <v>51</v>
      </c>
      <c r="I33" s="542">
        <v>57.2</v>
      </c>
      <c r="J33" s="542">
        <v>57.1</v>
      </c>
      <c r="K33" s="543" t="s">
        <v>348</v>
      </c>
      <c r="L33" s="344">
        <v>-5.8000000000000043</v>
      </c>
    </row>
    <row r="34" spans="1:12" s="349" customFormat="1" ht="15" customHeight="1" x14ac:dyDescent="0.2">
      <c r="A34" s="347" t="s">
        <v>105</v>
      </c>
      <c r="B34" s="348" t="s">
        <v>108</v>
      </c>
      <c r="C34" s="341"/>
      <c r="D34" s="341"/>
      <c r="E34" s="342"/>
      <c r="F34" s="542">
        <v>38.200000000000003</v>
      </c>
      <c r="G34" s="542">
        <v>37.700000000000003</v>
      </c>
      <c r="H34" s="542">
        <v>37.799999999999997</v>
      </c>
      <c r="I34" s="542">
        <v>45.2</v>
      </c>
      <c r="J34" s="542">
        <v>42.9</v>
      </c>
      <c r="K34" s="543" t="s">
        <v>348</v>
      </c>
      <c r="L34" s="344">
        <v>-4.6999999999999957</v>
      </c>
    </row>
    <row r="35" spans="1:12" s="349" customFormat="1" ht="11.25" x14ac:dyDescent="0.2">
      <c r="A35" s="350"/>
      <c r="B35" s="351" t="s">
        <v>109</v>
      </c>
      <c r="C35" s="352"/>
      <c r="D35" s="352"/>
      <c r="E35" s="353"/>
      <c r="F35" s="544">
        <v>43.3</v>
      </c>
      <c r="G35" s="544">
        <v>39.1</v>
      </c>
      <c r="H35" s="544">
        <v>44</v>
      </c>
      <c r="I35" s="544">
        <v>53.7</v>
      </c>
      <c r="J35" s="545">
        <v>45.8</v>
      </c>
      <c r="K35" s="546" t="s">
        <v>348</v>
      </c>
      <c r="L35" s="354">
        <v>-2.5</v>
      </c>
    </row>
    <row r="36" spans="1:12" s="349" customFormat="1" ht="15.95" customHeight="1" x14ac:dyDescent="0.2">
      <c r="A36" s="355" t="s">
        <v>349</v>
      </c>
      <c r="B36" s="356"/>
      <c r="C36" s="357"/>
      <c r="D36" s="356"/>
      <c r="E36" s="358"/>
      <c r="F36" s="547">
        <v>9074</v>
      </c>
      <c r="G36" s="547">
        <v>9525</v>
      </c>
      <c r="H36" s="547">
        <v>9850</v>
      </c>
      <c r="I36" s="547">
        <v>8988</v>
      </c>
      <c r="J36" s="547">
        <v>9728</v>
      </c>
      <c r="K36" s="343">
        <v>-654</v>
      </c>
      <c r="L36" s="359">
        <v>-6.7228618421052628</v>
      </c>
    </row>
    <row r="37" spans="1:12" s="349" customFormat="1" ht="15.95" customHeight="1" x14ac:dyDescent="0.2">
      <c r="A37" s="360"/>
      <c r="B37" s="361" t="s">
        <v>105</v>
      </c>
      <c r="C37" s="361" t="s">
        <v>350</v>
      </c>
      <c r="D37" s="361"/>
      <c r="E37" s="362"/>
      <c r="F37" s="547">
        <v>3612</v>
      </c>
      <c r="G37" s="547">
        <v>3637</v>
      </c>
      <c r="H37" s="547">
        <v>3921</v>
      </c>
      <c r="I37" s="547">
        <v>4330</v>
      </c>
      <c r="J37" s="547">
        <v>4266</v>
      </c>
      <c r="K37" s="343">
        <v>-654</v>
      </c>
      <c r="L37" s="359">
        <v>-15.330520393811533</v>
      </c>
    </row>
    <row r="38" spans="1:12" s="349" customFormat="1" ht="15.95" customHeight="1" x14ac:dyDescent="0.2">
      <c r="A38" s="360"/>
      <c r="B38" s="348" t="s">
        <v>97</v>
      </c>
      <c r="C38" s="348" t="s">
        <v>98</v>
      </c>
      <c r="D38" s="363"/>
      <c r="E38" s="362"/>
      <c r="F38" s="547">
        <v>4950</v>
      </c>
      <c r="G38" s="547">
        <v>5037</v>
      </c>
      <c r="H38" s="547">
        <v>5274</v>
      </c>
      <c r="I38" s="547">
        <v>4741</v>
      </c>
      <c r="J38" s="548">
        <v>5097</v>
      </c>
      <c r="K38" s="343">
        <v>-147</v>
      </c>
      <c r="L38" s="359">
        <v>-2.8840494408475572</v>
      </c>
    </row>
    <row r="39" spans="1:12" s="349" customFormat="1" ht="15.95" customHeight="1" x14ac:dyDescent="0.2">
      <c r="A39" s="360"/>
      <c r="B39" s="363"/>
      <c r="C39" s="361" t="s">
        <v>351</v>
      </c>
      <c r="D39" s="363"/>
      <c r="E39" s="362"/>
      <c r="F39" s="547">
        <v>1802</v>
      </c>
      <c r="G39" s="547">
        <v>1819</v>
      </c>
      <c r="H39" s="547">
        <v>1986</v>
      </c>
      <c r="I39" s="547">
        <v>2193</v>
      </c>
      <c r="J39" s="547">
        <v>2001</v>
      </c>
      <c r="K39" s="343">
        <v>-199</v>
      </c>
      <c r="L39" s="359">
        <v>-9.9450274862568708</v>
      </c>
    </row>
    <row r="40" spans="1:12" s="349" customFormat="1" ht="15.95" customHeight="1" x14ac:dyDescent="0.2">
      <c r="A40" s="360"/>
      <c r="B40" s="348"/>
      <c r="C40" s="348" t="s">
        <v>99</v>
      </c>
      <c r="D40" s="363"/>
      <c r="E40" s="362"/>
      <c r="F40" s="547">
        <v>4124</v>
      </c>
      <c r="G40" s="547">
        <v>4488</v>
      </c>
      <c r="H40" s="547">
        <v>4576</v>
      </c>
      <c r="I40" s="547">
        <v>4247</v>
      </c>
      <c r="J40" s="547">
        <v>4631</v>
      </c>
      <c r="K40" s="343">
        <v>-507</v>
      </c>
      <c r="L40" s="359">
        <v>-10.947959404016411</v>
      </c>
    </row>
    <row r="41" spans="1:12" s="349" customFormat="1" ht="24" customHeight="1" x14ac:dyDescent="0.2">
      <c r="A41" s="360"/>
      <c r="B41" s="363"/>
      <c r="C41" s="361" t="s">
        <v>351</v>
      </c>
      <c r="D41" s="363"/>
      <c r="E41" s="362"/>
      <c r="F41" s="547">
        <v>1810</v>
      </c>
      <c r="G41" s="547">
        <v>1818</v>
      </c>
      <c r="H41" s="547">
        <v>1935</v>
      </c>
      <c r="I41" s="547">
        <v>2137</v>
      </c>
      <c r="J41" s="548">
        <v>2265</v>
      </c>
      <c r="K41" s="343">
        <v>-455</v>
      </c>
      <c r="L41" s="359">
        <v>-20.088300220750551</v>
      </c>
    </row>
    <row r="42" spans="1:12" ht="15" customHeight="1" x14ac:dyDescent="0.2">
      <c r="A42" s="360"/>
      <c r="B42" s="348" t="s">
        <v>105</v>
      </c>
      <c r="C42" s="348" t="s">
        <v>352</v>
      </c>
      <c r="D42" s="363"/>
      <c r="E42" s="362"/>
      <c r="F42" s="547">
        <v>2120</v>
      </c>
      <c r="G42" s="547">
        <v>2244</v>
      </c>
      <c r="H42" s="547">
        <v>2137</v>
      </c>
      <c r="I42" s="547">
        <v>2281</v>
      </c>
      <c r="J42" s="547">
        <v>2515</v>
      </c>
      <c r="K42" s="343">
        <v>-395</v>
      </c>
      <c r="L42" s="359">
        <v>-15.705765407554672</v>
      </c>
    </row>
    <row r="43" spans="1:12" ht="15" customHeight="1" x14ac:dyDescent="0.2">
      <c r="A43" s="360"/>
      <c r="B43" s="363"/>
      <c r="C43" s="361" t="s">
        <v>351</v>
      </c>
      <c r="D43" s="363"/>
      <c r="E43" s="362"/>
      <c r="F43" s="547">
        <v>1107</v>
      </c>
      <c r="G43" s="547">
        <v>1170</v>
      </c>
      <c r="H43" s="547">
        <v>1127</v>
      </c>
      <c r="I43" s="547">
        <v>1350</v>
      </c>
      <c r="J43" s="547">
        <v>1433</v>
      </c>
      <c r="K43" s="343">
        <v>-326</v>
      </c>
      <c r="L43" s="359">
        <v>-22.749476622470343</v>
      </c>
    </row>
    <row r="44" spans="1:12" ht="15" customHeight="1" x14ac:dyDescent="0.2">
      <c r="A44" s="360"/>
      <c r="B44" s="348"/>
      <c r="C44" s="346" t="s">
        <v>101</v>
      </c>
      <c r="D44" s="363"/>
      <c r="E44" s="362"/>
      <c r="F44" s="547">
        <v>6080</v>
      </c>
      <c r="G44" s="547">
        <v>6371</v>
      </c>
      <c r="H44" s="547">
        <v>6705</v>
      </c>
      <c r="I44" s="547">
        <v>5900</v>
      </c>
      <c r="J44" s="548">
        <v>6381</v>
      </c>
      <c r="K44" s="343">
        <v>-301</v>
      </c>
      <c r="L44" s="359">
        <v>-4.7171289766494278</v>
      </c>
    </row>
    <row r="45" spans="1:12" ht="15" customHeight="1" x14ac:dyDescent="0.2">
      <c r="A45" s="360"/>
      <c r="B45" s="363"/>
      <c r="C45" s="361" t="s">
        <v>351</v>
      </c>
      <c r="D45" s="363"/>
      <c r="E45" s="362"/>
      <c r="F45" s="547">
        <v>2254</v>
      </c>
      <c r="G45" s="547">
        <v>2256</v>
      </c>
      <c r="H45" s="547">
        <v>2469</v>
      </c>
      <c r="I45" s="547">
        <v>2668</v>
      </c>
      <c r="J45" s="547">
        <v>2529</v>
      </c>
      <c r="K45" s="343">
        <v>-275</v>
      </c>
      <c r="L45" s="359">
        <v>-10.873863187030446</v>
      </c>
    </row>
    <row r="46" spans="1:12" ht="15" customHeight="1" x14ac:dyDescent="0.2">
      <c r="A46" s="360"/>
      <c r="B46" s="348"/>
      <c r="C46" s="346" t="s">
        <v>102</v>
      </c>
      <c r="D46" s="363"/>
      <c r="E46" s="362"/>
      <c r="F46" s="547">
        <v>733</v>
      </c>
      <c r="G46" s="547">
        <v>792</v>
      </c>
      <c r="H46" s="547">
        <v>857</v>
      </c>
      <c r="I46" s="547">
        <v>675</v>
      </c>
      <c r="J46" s="547">
        <v>691</v>
      </c>
      <c r="K46" s="343">
        <v>42</v>
      </c>
      <c r="L46" s="359">
        <v>6.078147612156295</v>
      </c>
    </row>
    <row r="47" spans="1:12" ht="15" customHeight="1" x14ac:dyDescent="0.2">
      <c r="A47" s="360"/>
      <c r="B47" s="363"/>
      <c r="C47" s="361" t="s">
        <v>351</v>
      </c>
      <c r="D47" s="363"/>
      <c r="E47" s="362"/>
      <c r="F47" s="547">
        <v>184</v>
      </c>
      <c r="G47" s="547">
        <v>155</v>
      </c>
      <c r="H47" s="547">
        <v>261</v>
      </c>
      <c r="I47" s="547">
        <v>244</v>
      </c>
      <c r="J47" s="548">
        <v>221</v>
      </c>
      <c r="K47" s="343">
        <v>-37</v>
      </c>
      <c r="L47" s="359">
        <v>-16.742081447963802</v>
      </c>
    </row>
    <row r="48" spans="1:12" ht="15" customHeight="1" x14ac:dyDescent="0.2">
      <c r="A48" s="360"/>
      <c r="B48" s="363"/>
      <c r="C48" s="346" t="s">
        <v>103</v>
      </c>
      <c r="D48" s="364"/>
      <c r="E48" s="365"/>
      <c r="F48" s="547">
        <v>141</v>
      </c>
      <c r="G48" s="547">
        <v>118</v>
      </c>
      <c r="H48" s="547">
        <v>151</v>
      </c>
      <c r="I48" s="547">
        <v>132</v>
      </c>
      <c r="J48" s="547">
        <v>141</v>
      </c>
      <c r="K48" s="343">
        <v>0</v>
      </c>
      <c r="L48" s="359">
        <v>0</v>
      </c>
    </row>
    <row r="49" spans="1:12" ht="15" customHeight="1" x14ac:dyDescent="0.2">
      <c r="A49" s="360"/>
      <c r="B49" s="363"/>
      <c r="C49" s="361" t="s">
        <v>351</v>
      </c>
      <c r="D49" s="363"/>
      <c r="E49" s="362"/>
      <c r="F49" s="547">
        <v>67</v>
      </c>
      <c r="G49" s="547">
        <v>56</v>
      </c>
      <c r="H49" s="547">
        <v>64</v>
      </c>
      <c r="I49" s="547">
        <v>68</v>
      </c>
      <c r="J49" s="547">
        <v>83</v>
      </c>
      <c r="K49" s="343">
        <v>-16</v>
      </c>
      <c r="L49" s="359">
        <v>-19.277108433734941</v>
      </c>
    </row>
    <row r="50" spans="1:12" ht="15" customHeight="1" x14ac:dyDescent="0.2">
      <c r="A50" s="360"/>
      <c r="B50" s="348" t="s">
        <v>105</v>
      </c>
      <c r="C50" s="361" t="s">
        <v>175</v>
      </c>
      <c r="D50" s="363"/>
      <c r="E50" s="362"/>
      <c r="F50" s="547">
        <v>5080</v>
      </c>
      <c r="G50" s="547">
        <v>5345</v>
      </c>
      <c r="H50" s="547">
        <v>5568</v>
      </c>
      <c r="I50" s="547">
        <v>4319</v>
      </c>
      <c r="J50" s="548">
        <v>5046</v>
      </c>
      <c r="K50" s="343">
        <v>34</v>
      </c>
      <c r="L50" s="359">
        <v>0.67380103051922313</v>
      </c>
    </row>
    <row r="51" spans="1:12" ht="15" customHeight="1" x14ac:dyDescent="0.2">
      <c r="A51" s="360"/>
      <c r="B51" s="363"/>
      <c r="C51" s="361" t="s">
        <v>351</v>
      </c>
      <c r="D51" s="363"/>
      <c r="E51" s="362"/>
      <c r="F51" s="547">
        <v>1563</v>
      </c>
      <c r="G51" s="547">
        <v>1585</v>
      </c>
      <c r="H51" s="547">
        <v>1737</v>
      </c>
      <c r="I51" s="547">
        <v>1660</v>
      </c>
      <c r="J51" s="547">
        <v>1593</v>
      </c>
      <c r="K51" s="343">
        <v>-30</v>
      </c>
      <c r="L51" s="359">
        <v>-1.8832391713747645</v>
      </c>
    </row>
    <row r="52" spans="1:12" ht="15" customHeight="1" x14ac:dyDescent="0.2">
      <c r="A52" s="360"/>
      <c r="B52" s="348"/>
      <c r="C52" s="361" t="s">
        <v>176</v>
      </c>
      <c r="D52" s="363"/>
      <c r="E52" s="362"/>
      <c r="F52" s="547">
        <v>3994</v>
      </c>
      <c r="G52" s="547">
        <v>4180</v>
      </c>
      <c r="H52" s="547">
        <v>4282</v>
      </c>
      <c r="I52" s="547">
        <v>4669</v>
      </c>
      <c r="J52" s="547">
        <v>4682</v>
      </c>
      <c r="K52" s="343">
        <v>-688</v>
      </c>
      <c r="L52" s="359">
        <v>-14.69457496796241</v>
      </c>
    </row>
    <row r="53" spans="1:12" s="114" customFormat="1" ht="11.25" customHeight="1" x14ac:dyDescent="0.2">
      <c r="A53" s="360"/>
      <c r="B53" s="363"/>
      <c r="C53" s="361" t="s">
        <v>351</v>
      </c>
      <c r="D53" s="363"/>
      <c r="E53" s="362"/>
      <c r="F53" s="547">
        <v>2049</v>
      </c>
      <c r="G53" s="547">
        <v>2052</v>
      </c>
      <c r="H53" s="547">
        <v>2184</v>
      </c>
      <c r="I53" s="547">
        <v>2670</v>
      </c>
      <c r="J53" s="548">
        <v>2673</v>
      </c>
      <c r="K53" s="343">
        <v>-624</v>
      </c>
      <c r="L53" s="359">
        <v>-23.344556677890012</v>
      </c>
    </row>
    <row r="54" spans="1:12" s="180" customFormat="1" ht="12.75" customHeight="1" x14ac:dyDescent="0.2">
      <c r="A54" s="360"/>
      <c r="B54" s="348" t="s">
        <v>105</v>
      </c>
      <c r="C54" s="348" t="s">
        <v>108</v>
      </c>
      <c r="D54" s="363"/>
      <c r="E54" s="362"/>
      <c r="F54" s="547">
        <v>6191</v>
      </c>
      <c r="G54" s="547">
        <v>6345</v>
      </c>
      <c r="H54" s="547">
        <v>6640</v>
      </c>
      <c r="I54" s="547">
        <v>5821</v>
      </c>
      <c r="J54" s="547">
        <v>6636</v>
      </c>
      <c r="K54" s="343">
        <v>-445</v>
      </c>
      <c r="L54" s="359">
        <v>-6.7058468957203132</v>
      </c>
    </row>
    <row r="55" spans="1:12" ht="11.25" x14ac:dyDescent="0.2">
      <c r="A55" s="360"/>
      <c r="B55" s="363"/>
      <c r="C55" s="361" t="s">
        <v>351</v>
      </c>
      <c r="D55" s="363"/>
      <c r="E55" s="362"/>
      <c r="F55" s="547">
        <v>2363</v>
      </c>
      <c r="G55" s="547">
        <v>2394</v>
      </c>
      <c r="H55" s="547">
        <v>2507</v>
      </c>
      <c r="I55" s="547">
        <v>2629</v>
      </c>
      <c r="J55" s="547">
        <v>2849</v>
      </c>
      <c r="K55" s="343">
        <v>-486</v>
      </c>
      <c r="L55" s="359">
        <v>-17.05861705861706</v>
      </c>
    </row>
    <row r="56" spans="1:12" ht="14.25" customHeight="1" x14ac:dyDescent="0.2">
      <c r="A56" s="360"/>
      <c r="B56" s="363"/>
      <c r="C56" s="348" t="s">
        <v>109</v>
      </c>
      <c r="D56" s="363"/>
      <c r="E56" s="362"/>
      <c r="F56" s="547">
        <v>2883</v>
      </c>
      <c r="G56" s="547">
        <v>3180</v>
      </c>
      <c r="H56" s="547">
        <v>3210</v>
      </c>
      <c r="I56" s="547">
        <v>3167</v>
      </c>
      <c r="J56" s="547">
        <v>3092</v>
      </c>
      <c r="K56" s="343">
        <v>-209</v>
      </c>
      <c r="L56" s="359">
        <v>-6.7593790426908154</v>
      </c>
    </row>
    <row r="57" spans="1:12" ht="18.75" customHeight="1" x14ac:dyDescent="0.2">
      <c r="A57" s="366"/>
      <c r="B57" s="367"/>
      <c r="C57" s="368" t="s">
        <v>351</v>
      </c>
      <c r="D57" s="367"/>
      <c r="E57" s="369"/>
      <c r="F57" s="408">
        <v>1249</v>
      </c>
      <c r="G57" s="549">
        <v>1243</v>
      </c>
      <c r="H57" s="549">
        <v>1414</v>
      </c>
      <c r="I57" s="549">
        <v>1701</v>
      </c>
      <c r="J57" s="549">
        <v>1417</v>
      </c>
      <c r="K57" s="550">
        <v>-168</v>
      </c>
      <c r="L57" s="370">
        <v>-11.856033874382499</v>
      </c>
    </row>
    <row r="58" spans="1:12" s="86" customFormat="1" ht="11.25" x14ac:dyDescent="0.2">
      <c r="A58" s="346"/>
      <c r="B58" s="346"/>
      <c r="C58" s="346"/>
      <c r="D58" s="346"/>
      <c r="E58" s="346"/>
      <c r="F58" s="346"/>
      <c r="G58" s="346"/>
      <c r="H58" s="346"/>
      <c r="I58" s="346"/>
      <c r="J58" s="346"/>
      <c r="K58" s="278"/>
      <c r="L58" s="114" t="s">
        <v>35</v>
      </c>
    </row>
    <row r="59" spans="1:12" s="86" customFormat="1" ht="21" customHeight="1" x14ac:dyDescent="0.2">
      <c r="A59" s="371" t="s">
        <v>353</v>
      </c>
      <c r="B59" s="116"/>
      <c r="C59" s="116"/>
      <c r="D59" s="371"/>
      <c r="E59" s="116"/>
      <c r="F59" s="116"/>
      <c r="G59" s="116"/>
      <c r="H59" s="116"/>
      <c r="I59" s="116"/>
      <c r="J59" s="116"/>
      <c r="K59" s="116"/>
      <c r="L59" s="116"/>
    </row>
    <row r="60" spans="1:12" s="86" customFormat="1" ht="12.75" customHeight="1" x14ac:dyDescent="0.2">
      <c r="A60" s="372" t="s">
        <v>354</v>
      </c>
      <c r="B60" s="117"/>
      <c r="C60" s="117"/>
      <c r="D60" s="117"/>
      <c r="E60" s="117"/>
      <c r="F60" s="117"/>
      <c r="G60" s="117"/>
      <c r="H60" s="117"/>
      <c r="I60" s="117"/>
      <c r="J60" s="117"/>
      <c r="K60" s="117"/>
      <c r="L60" s="117"/>
    </row>
    <row r="61" spans="1:12" s="86" customFormat="1" ht="12.75" customHeight="1" x14ac:dyDescent="0.2">
      <c r="A61" s="373" t="s">
        <v>355</v>
      </c>
      <c r="B61" s="374"/>
      <c r="C61" s="374"/>
      <c r="D61" s="374"/>
      <c r="E61" s="374"/>
      <c r="F61" s="374"/>
      <c r="G61" s="374"/>
      <c r="H61" s="374"/>
      <c r="I61" s="374"/>
      <c r="J61" s="374"/>
      <c r="K61" s="374"/>
      <c r="L61" s="374"/>
    </row>
    <row r="62" spans="1:12" s="86" customFormat="1" ht="12.75" customHeight="1" x14ac:dyDescent="0.2">
      <c r="A62" s="113"/>
      <c r="B62" s="113"/>
      <c r="C62" s="113"/>
      <c r="D62" s="113"/>
      <c r="E62" s="113"/>
      <c r="F62" s="113"/>
      <c r="G62" s="113"/>
      <c r="H62" s="113"/>
      <c r="I62" s="113"/>
    </row>
    <row r="63" spans="1:12" s="86" customFormat="1" ht="12.75" customHeight="1" x14ac:dyDescent="0.2"/>
    <row r="64" spans="1:12" ht="15.95" customHeight="1" x14ac:dyDescent="0.2">
      <c r="B64" s="53"/>
      <c r="D64" s="53"/>
      <c r="E64" s="53"/>
      <c r="F64" s="53"/>
      <c r="G64" s="53"/>
      <c r="H64" s="53"/>
      <c r="I64" s="53"/>
      <c r="J64" s="53"/>
      <c r="K64" s="53"/>
      <c r="L64" s="53"/>
    </row>
    <row r="65" spans="2:12" ht="15.95" customHeight="1" x14ac:dyDescent="0.2">
      <c r="B65" s="53"/>
      <c r="D65" s="53"/>
      <c r="E65" s="53"/>
      <c r="F65" s="53"/>
      <c r="G65" s="53"/>
      <c r="H65" s="53"/>
      <c r="I65" s="53"/>
      <c r="J65" s="53"/>
      <c r="K65" s="53"/>
      <c r="L65" s="227"/>
    </row>
    <row r="66" spans="2:12" ht="15.95" customHeight="1" x14ac:dyDescent="0.2">
      <c r="B66" s="53"/>
      <c r="D66" s="53"/>
      <c r="E66" s="53"/>
      <c r="F66" s="53"/>
      <c r="G66" s="53"/>
      <c r="H66" s="53"/>
      <c r="I66" s="53"/>
      <c r="J66" s="53"/>
      <c r="K66" s="53"/>
      <c r="L66" s="53"/>
    </row>
    <row r="67" spans="2:12" ht="15.95" customHeight="1" x14ac:dyDescent="0.2">
      <c r="B67" s="53"/>
      <c r="D67" s="53"/>
      <c r="E67" s="53"/>
      <c r="F67" s="53"/>
      <c r="G67" s="53"/>
      <c r="H67" s="53"/>
      <c r="I67" s="53"/>
      <c r="J67" s="53"/>
      <c r="K67" s="53"/>
      <c r="L67" s="53"/>
    </row>
    <row r="68" spans="2:12" ht="15.95" customHeight="1" x14ac:dyDescent="0.2">
      <c r="B68" s="53"/>
      <c r="D68" s="53"/>
      <c r="E68" s="53"/>
      <c r="F68" s="53"/>
      <c r="G68" s="53"/>
      <c r="H68" s="53"/>
      <c r="I68" s="53"/>
      <c r="J68" s="53"/>
      <c r="K68" s="53"/>
      <c r="L68" s="53"/>
    </row>
    <row r="69" spans="2:12" ht="15.95" customHeight="1" x14ac:dyDescent="0.2">
      <c r="B69" s="53"/>
      <c r="D69" s="53"/>
      <c r="E69" s="53"/>
      <c r="F69" s="53"/>
      <c r="G69" s="53"/>
      <c r="H69" s="53"/>
      <c r="I69" s="53"/>
      <c r="J69" s="53"/>
      <c r="K69" s="53"/>
      <c r="L69" s="53"/>
    </row>
    <row r="70" spans="2:12" ht="15.95" customHeight="1" x14ac:dyDescent="0.2">
      <c r="B70" s="53"/>
      <c r="D70" s="53"/>
      <c r="E70" s="53"/>
      <c r="F70" s="53"/>
      <c r="G70" s="53"/>
      <c r="H70" s="53"/>
      <c r="I70" s="53"/>
      <c r="J70" s="53"/>
      <c r="K70" s="53"/>
      <c r="L70" s="53"/>
    </row>
    <row r="71" spans="2:12" ht="15.95" customHeight="1" x14ac:dyDescent="0.2">
      <c r="B71" s="53"/>
      <c r="D71" s="53"/>
      <c r="E71" s="53"/>
      <c r="F71" s="53"/>
      <c r="G71" s="53"/>
      <c r="H71" s="53"/>
      <c r="I71" s="53"/>
      <c r="J71" s="53"/>
      <c r="K71" s="53"/>
      <c r="L71" s="53"/>
    </row>
    <row r="72" spans="2:12" ht="15.95" customHeight="1" x14ac:dyDescent="0.2">
      <c r="B72" s="53"/>
      <c r="D72" s="53"/>
      <c r="E72" s="53"/>
      <c r="F72" s="53"/>
      <c r="G72" s="53"/>
      <c r="H72" s="53"/>
      <c r="I72" s="53"/>
      <c r="J72" s="53"/>
      <c r="K72" s="53"/>
      <c r="L72" s="53"/>
    </row>
    <row r="73" spans="2:12" ht="15.95" customHeight="1" x14ac:dyDescent="0.2">
      <c r="B73" s="53"/>
      <c r="D73" s="53"/>
      <c r="E73" s="53"/>
      <c r="F73" s="53"/>
      <c r="G73" s="53"/>
      <c r="H73" s="53"/>
      <c r="I73" s="53"/>
      <c r="J73" s="53"/>
      <c r="K73" s="53"/>
      <c r="L73" s="53"/>
    </row>
    <row r="74" spans="2:12" ht="15.95" customHeight="1" x14ac:dyDescent="0.2">
      <c r="B74" s="53"/>
      <c r="D74" s="53"/>
      <c r="E74" s="53"/>
      <c r="F74" s="53"/>
      <c r="G74" s="53"/>
      <c r="H74" s="53"/>
      <c r="I74" s="53"/>
      <c r="J74" s="53"/>
      <c r="K74" s="53"/>
      <c r="L74" s="53"/>
    </row>
    <row r="75" spans="2:12" ht="15.95" customHeight="1" x14ac:dyDescent="0.2">
      <c r="B75" s="53"/>
      <c r="D75" s="53"/>
      <c r="E75" s="53"/>
      <c r="F75" s="53"/>
      <c r="G75" s="53"/>
      <c r="H75" s="53"/>
      <c r="I75" s="53"/>
      <c r="J75" s="53"/>
      <c r="K75" s="53"/>
      <c r="L75" s="53"/>
    </row>
    <row r="76" spans="2:12" ht="15.95" customHeight="1" x14ac:dyDescent="0.2">
      <c r="B76" s="53"/>
      <c r="D76" s="53"/>
      <c r="E76" s="53"/>
      <c r="F76" s="53"/>
      <c r="G76" s="53"/>
      <c r="H76" s="53"/>
      <c r="I76" s="53"/>
      <c r="J76" s="53"/>
      <c r="K76" s="53"/>
      <c r="L76" s="53"/>
    </row>
    <row r="77" spans="2:12" ht="15.95" customHeight="1" x14ac:dyDescent="0.2">
      <c r="B77" s="53"/>
      <c r="D77" s="53"/>
      <c r="E77" s="53"/>
      <c r="F77" s="53"/>
      <c r="G77" s="53"/>
      <c r="H77" s="53"/>
      <c r="I77" s="53"/>
      <c r="J77" s="53"/>
      <c r="K77" s="53"/>
      <c r="L77" s="53"/>
    </row>
    <row r="78" spans="2:12" ht="15.95" customHeight="1" x14ac:dyDescent="0.2">
      <c r="B78" s="53"/>
      <c r="D78" s="53"/>
      <c r="E78" s="53"/>
      <c r="F78" s="53"/>
      <c r="G78" s="53"/>
      <c r="H78" s="53"/>
      <c r="I78" s="53"/>
      <c r="J78" s="53"/>
      <c r="K78" s="53"/>
      <c r="L78" s="53"/>
    </row>
    <row r="79" spans="2:12" ht="15.95" customHeight="1" x14ac:dyDescent="0.2">
      <c r="B79" s="53"/>
      <c r="D79" s="53"/>
      <c r="E79" s="53"/>
      <c r="F79" s="53"/>
      <c r="G79" s="53"/>
      <c r="H79" s="53"/>
      <c r="I79" s="53"/>
      <c r="J79" s="53"/>
      <c r="K79" s="53"/>
      <c r="L79" s="53"/>
    </row>
    <row r="80" spans="2:12" ht="15.95" customHeight="1" x14ac:dyDescent="0.2">
      <c r="B80" s="53"/>
      <c r="D80" s="53"/>
      <c r="E80" s="53"/>
      <c r="F80" s="53"/>
      <c r="G80" s="53"/>
      <c r="H80" s="53"/>
      <c r="I80" s="53"/>
      <c r="J80" s="53"/>
      <c r="K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A11:E11"/>
    <mergeCell ref="A24:E24"/>
    <mergeCell ref="A59:L59"/>
    <mergeCell ref="A60:L60"/>
    <mergeCell ref="A61:L61"/>
    <mergeCell ref="A3:L3"/>
    <mergeCell ref="A5:D5"/>
    <mergeCell ref="A7:E10"/>
    <mergeCell ref="F7:L7"/>
    <mergeCell ref="F8:F9"/>
    <mergeCell ref="G8:G9"/>
    <mergeCell ref="H8:H9"/>
    <mergeCell ref="I8:I9"/>
    <mergeCell ref="J8:J9"/>
    <mergeCell ref="K8:L8"/>
  </mergeCells>
  <printOptions horizontalCentered="1"/>
  <pageMargins left="0.7" right="0.7" top="0.75" bottom="0.75" header="0.3" footer="0.3"/>
  <pageSetup paperSize="9" scale="76"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7627E-EB73-4035-8AC0-E5832C0D61E1}">
  <sheetPr codeName="Tabelle23">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4.95" customHeight="1" x14ac:dyDescent="0.2">
      <c r="A3" s="37" t="s">
        <v>356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334</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75" t="s">
        <v>357</v>
      </c>
      <c r="E7" s="376"/>
      <c r="F7" s="376"/>
      <c r="G7" s="376"/>
      <c r="H7" s="377"/>
      <c r="I7" s="378" t="s">
        <v>358</v>
      </c>
      <c r="J7" s="379"/>
      <c r="K7" s="53"/>
      <c r="L7" s="53"/>
      <c r="M7" s="53"/>
      <c r="N7" s="53"/>
      <c r="O7" s="53"/>
    </row>
    <row r="8" spans="1:15" ht="21.75" customHeight="1" x14ac:dyDescent="0.2">
      <c r="A8" s="229"/>
      <c r="B8" s="230"/>
      <c r="C8" s="56"/>
      <c r="D8" s="57" t="s">
        <v>334</v>
      </c>
      <c r="E8" s="57" t="s">
        <v>336</v>
      </c>
      <c r="F8" s="57" t="s">
        <v>337</v>
      </c>
      <c r="G8" s="57" t="s">
        <v>338</v>
      </c>
      <c r="H8" s="57" t="s">
        <v>339</v>
      </c>
      <c r="I8" s="380"/>
      <c r="J8" s="381"/>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11847</v>
      </c>
      <c r="E11" s="79">
        <v>9845</v>
      </c>
      <c r="F11" s="79">
        <v>10238</v>
      </c>
      <c r="G11" s="79">
        <v>9694</v>
      </c>
      <c r="H11" s="105">
        <v>12504</v>
      </c>
      <c r="I11" s="80">
        <v>-657</v>
      </c>
      <c r="J11" s="81">
        <v>-5.2543186180422268</v>
      </c>
    </row>
    <row r="12" spans="1:15" ht="24.95" customHeight="1" x14ac:dyDescent="0.2">
      <c r="A12" s="158" t="s">
        <v>124</v>
      </c>
      <c r="B12" s="159" t="s">
        <v>125</v>
      </c>
      <c r="C12" s="78">
        <v>0.48113446442137248</v>
      </c>
      <c r="D12" s="80">
        <v>57</v>
      </c>
      <c r="E12" s="79">
        <v>89</v>
      </c>
      <c r="F12" s="79">
        <v>33</v>
      </c>
      <c r="G12" s="79">
        <v>10</v>
      </c>
      <c r="H12" s="105">
        <v>54</v>
      </c>
      <c r="I12" s="80">
        <v>3</v>
      </c>
      <c r="J12" s="81">
        <v>5.5555555555555554</v>
      </c>
    </row>
    <row r="13" spans="1:15" ht="24.95" customHeight="1" x14ac:dyDescent="0.2">
      <c r="A13" s="158" t="s">
        <v>126</v>
      </c>
      <c r="B13" s="164" t="s">
        <v>208</v>
      </c>
      <c r="C13" s="78">
        <v>0.7934498185194564</v>
      </c>
      <c r="D13" s="80">
        <v>94</v>
      </c>
      <c r="E13" s="79">
        <v>54</v>
      </c>
      <c r="F13" s="79">
        <v>64</v>
      </c>
      <c r="G13" s="79">
        <v>65</v>
      </c>
      <c r="H13" s="105">
        <v>120</v>
      </c>
      <c r="I13" s="80">
        <v>-26</v>
      </c>
      <c r="J13" s="81">
        <v>-21.666666666666668</v>
      </c>
    </row>
    <row r="14" spans="1:15" s="180" customFormat="1" ht="24.95" customHeight="1" x14ac:dyDescent="0.2">
      <c r="A14" s="158" t="s">
        <v>209</v>
      </c>
      <c r="B14" s="164" t="s">
        <v>129</v>
      </c>
      <c r="C14" s="78">
        <v>4.6931712669874228</v>
      </c>
      <c r="D14" s="80">
        <v>556</v>
      </c>
      <c r="E14" s="79">
        <v>356</v>
      </c>
      <c r="F14" s="79">
        <v>388</v>
      </c>
      <c r="G14" s="79">
        <v>370</v>
      </c>
      <c r="H14" s="105">
        <v>548</v>
      </c>
      <c r="I14" s="80">
        <v>8</v>
      </c>
      <c r="J14" s="81">
        <v>1.4598540145985401</v>
      </c>
      <c r="K14" s="53"/>
      <c r="L14" s="53"/>
      <c r="M14" s="53"/>
      <c r="N14" s="53"/>
      <c r="O14" s="53"/>
    </row>
    <row r="15" spans="1:15" ht="24.95" customHeight="1" x14ac:dyDescent="0.2">
      <c r="A15" s="158" t="s">
        <v>210</v>
      </c>
      <c r="B15" s="164" t="s">
        <v>211</v>
      </c>
      <c r="C15" s="78">
        <v>0.99603275090740273</v>
      </c>
      <c r="D15" s="80">
        <v>118</v>
      </c>
      <c r="E15" s="79">
        <v>95</v>
      </c>
      <c r="F15" s="79">
        <v>124</v>
      </c>
      <c r="G15" s="79">
        <v>135</v>
      </c>
      <c r="H15" s="105">
        <v>192</v>
      </c>
      <c r="I15" s="80">
        <v>-74</v>
      </c>
      <c r="J15" s="81">
        <v>-38.541666666666664</v>
      </c>
    </row>
    <row r="16" spans="1:15" s="180" customFormat="1" ht="24.95" customHeight="1" x14ac:dyDescent="0.2">
      <c r="A16" s="158" t="s">
        <v>212</v>
      </c>
      <c r="B16" s="164" t="s">
        <v>133</v>
      </c>
      <c r="C16" s="78">
        <v>2.1608846121380942</v>
      </c>
      <c r="D16" s="80">
        <v>256</v>
      </c>
      <c r="E16" s="79">
        <v>156</v>
      </c>
      <c r="F16" s="79">
        <v>113</v>
      </c>
      <c r="G16" s="79">
        <v>93</v>
      </c>
      <c r="H16" s="105">
        <v>144</v>
      </c>
      <c r="I16" s="80">
        <v>112</v>
      </c>
      <c r="J16" s="81">
        <v>77.777777777777771</v>
      </c>
      <c r="K16" s="53"/>
      <c r="L16" s="53"/>
      <c r="M16" s="53"/>
      <c r="N16" s="53"/>
      <c r="O16" s="53"/>
    </row>
    <row r="17" spans="1:15" ht="24.95" customHeight="1" x14ac:dyDescent="0.2">
      <c r="A17" s="158" t="s">
        <v>134</v>
      </c>
      <c r="B17" s="164" t="s">
        <v>214</v>
      </c>
      <c r="C17" s="78">
        <v>1.5362539039419263</v>
      </c>
      <c r="D17" s="80">
        <v>182</v>
      </c>
      <c r="E17" s="79">
        <v>105</v>
      </c>
      <c r="F17" s="79">
        <v>151</v>
      </c>
      <c r="G17" s="79">
        <v>142</v>
      </c>
      <c r="H17" s="105">
        <v>212</v>
      </c>
      <c r="I17" s="80">
        <v>-30</v>
      </c>
      <c r="J17" s="81">
        <v>-14.150943396226415</v>
      </c>
    </row>
    <row r="18" spans="1:15" s="180" customFormat="1" ht="24.95" customHeight="1" x14ac:dyDescent="0.2">
      <c r="A18" s="167" t="s">
        <v>136</v>
      </c>
      <c r="B18" s="168" t="s">
        <v>137</v>
      </c>
      <c r="C18" s="78">
        <v>3.7899890267578291</v>
      </c>
      <c r="D18" s="80">
        <v>449</v>
      </c>
      <c r="E18" s="79">
        <v>216</v>
      </c>
      <c r="F18" s="79">
        <v>290</v>
      </c>
      <c r="G18" s="79">
        <v>168</v>
      </c>
      <c r="H18" s="105">
        <v>374</v>
      </c>
      <c r="I18" s="80">
        <v>75</v>
      </c>
      <c r="J18" s="81">
        <v>20.053475935828878</v>
      </c>
      <c r="K18" s="53"/>
      <c r="L18" s="53"/>
      <c r="M18" s="53"/>
      <c r="N18" s="53"/>
      <c r="O18" s="53"/>
    </row>
    <row r="19" spans="1:15" ht="24.95" customHeight="1" x14ac:dyDescent="0.2">
      <c r="A19" s="158" t="s">
        <v>138</v>
      </c>
      <c r="B19" s="164" t="s">
        <v>139</v>
      </c>
      <c r="C19" s="78">
        <v>10.635603950367182</v>
      </c>
      <c r="D19" s="80">
        <v>1260</v>
      </c>
      <c r="E19" s="79">
        <v>962</v>
      </c>
      <c r="F19" s="79">
        <v>819</v>
      </c>
      <c r="G19" s="79">
        <v>919</v>
      </c>
      <c r="H19" s="105">
        <v>1198</v>
      </c>
      <c r="I19" s="80">
        <v>62</v>
      </c>
      <c r="J19" s="81">
        <v>5.1752921535893153</v>
      </c>
    </row>
    <row r="20" spans="1:15" s="180" customFormat="1" ht="24.95" customHeight="1" x14ac:dyDescent="0.2">
      <c r="A20" s="158" t="s">
        <v>140</v>
      </c>
      <c r="B20" s="164" t="s">
        <v>141</v>
      </c>
      <c r="C20" s="78">
        <v>3.9503671815649533</v>
      </c>
      <c r="D20" s="80">
        <v>468</v>
      </c>
      <c r="E20" s="79">
        <v>418</v>
      </c>
      <c r="F20" s="79">
        <v>707</v>
      </c>
      <c r="G20" s="79">
        <v>474</v>
      </c>
      <c r="H20" s="105">
        <v>528</v>
      </c>
      <c r="I20" s="80">
        <v>-60</v>
      </c>
      <c r="J20" s="81">
        <v>-11.363636363636363</v>
      </c>
      <c r="K20" s="53"/>
      <c r="L20" s="53"/>
      <c r="M20" s="53"/>
      <c r="N20" s="53"/>
      <c r="O20" s="53"/>
    </row>
    <row r="21" spans="1:15" ht="24.95" customHeight="1" x14ac:dyDescent="0.2">
      <c r="A21" s="167" t="s">
        <v>142</v>
      </c>
      <c r="B21" s="168" t="s">
        <v>143</v>
      </c>
      <c r="C21" s="78">
        <v>5.8073773951211276</v>
      </c>
      <c r="D21" s="80">
        <v>688</v>
      </c>
      <c r="E21" s="79">
        <v>729</v>
      </c>
      <c r="F21" s="79">
        <v>685</v>
      </c>
      <c r="G21" s="79">
        <v>598</v>
      </c>
      <c r="H21" s="105">
        <v>696</v>
      </c>
      <c r="I21" s="80">
        <v>-8</v>
      </c>
      <c r="J21" s="81">
        <v>-1.1494252873563218</v>
      </c>
    </row>
    <row r="22" spans="1:15" ht="24.95" customHeight="1" x14ac:dyDescent="0.2">
      <c r="A22" s="167" t="s">
        <v>144</v>
      </c>
      <c r="B22" s="164" t="s">
        <v>145</v>
      </c>
      <c r="C22" s="78">
        <v>6.6345910357052418</v>
      </c>
      <c r="D22" s="80">
        <v>786</v>
      </c>
      <c r="E22" s="79">
        <v>605</v>
      </c>
      <c r="F22" s="79">
        <v>593</v>
      </c>
      <c r="G22" s="79">
        <v>591</v>
      </c>
      <c r="H22" s="105">
        <v>635</v>
      </c>
      <c r="I22" s="80">
        <v>151</v>
      </c>
      <c r="J22" s="81">
        <v>23.779527559055119</v>
      </c>
    </row>
    <row r="23" spans="1:15" ht="24.95" customHeight="1" x14ac:dyDescent="0.2">
      <c r="A23" s="158" t="s">
        <v>146</v>
      </c>
      <c r="B23" s="164" t="s">
        <v>147</v>
      </c>
      <c r="C23" s="78">
        <v>1.941419768717819</v>
      </c>
      <c r="D23" s="80">
        <v>230</v>
      </c>
      <c r="E23" s="79">
        <v>161</v>
      </c>
      <c r="F23" s="79">
        <v>211</v>
      </c>
      <c r="G23" s="79">
        <v>170</v>
      </c>
      <c r="H23" s="105">
        <v>299</v>
      </c>
      <c r="I23" s="80">
        <v>-69</v>
      </c>
      <c r="J23" s="81">
        <v>-23.076923076923077</v>
      </c>
    </row>
    <row r="24" spans="1:15" ht="24.95" customHeight="1" x14ac:dyDescent="0.2">
      <c r="A24" s="158" t="s">
        <v>148</v>
      </c>
      <c r="B24" s="164" t="s">
        <v>215</v>
      </c>
      <c r="C24" s="78">
        <v>6.7358825018992148</v>
      </c>
      <c r="D24" s="80">
        <v>798</v>
      </c>
      <c r="E24" s="79">
        <v>704</v>
      </c>
      <c r="F24" s="79">
        <v>998</v>
      </c>
      <c r="G24" s="79">
        <v>659</v>
      </c>
      <c r="H24" s="105">
        <v>938</v>
      </c>
      <c r="I24" s="80">
        <v>-140</v>
      </c>
      <c r="J24" s="81">
        <v>-14.925373134328359</v>
      </c>
    </row>
    <row r="25" spans="1:15" ht="24.95" customHeight="1" x14ac:dyDescent="0.2">
      <c r="A25" s="158" t="s">
        <v>150</v>
      </c>
      <c r="B25" s="171" t="s">
        <v>151</v>
      </c>
      <c r="C25" s="78">
        <v>14.467797754705833</v>
      </c>
      <c r="D25" s="80">
        <v>1714</v>
      </c>
      <c r="E25" s="79">
        <v>2067</v>
      </c>
      <c r="F25" s="79">
        <v>1896</v>
      </c>
      <c r="G25" s="79">
        <v>2336</v>
      </c>
      <c r="H25" s="105">
        <v>2260</v>
      </c>
      <c r="I25" s="80">
        <v>-546</v>
      </c>
      <c r="J25" s="81">
        <v>-24.159292035398231</v>
      </c>
    </row>
    <row r="26" spans="1:15" ht="24.95" customHeight="1" x14ac:dyDescent="0.2">
      <c r="A26" s="158" t="s">
        <v>217</v>
      </c>
      <c r="B26" s="171" t="s">
        <v>153</v>
      </c>
      <c r="C26" s="78">
        <v>4.3892968684055038</v>
      </c>
      <c r="D26" s="80">
        <v>520</v>
      </c>
      <c r="E26" s="79">
        <v>750</v>
      </c>
      <c r="F26" s="79">
        <v>581</v>
      </c>
      <c r="G26" s="79">
        <v>829</v>
      </c>
      <c r="H26" s="105">
        <v>820</v>
      </c>
      <c r="I26" s="80">
        <v>-300</v>
      </c>
      <c r="J26" s="81">
        <v>-36.585365853658537</v>
      </c>
    </row>
    <row r="27" spans="1:15" ht="24.95" customHeight="1" x14ac:dyDescent="0.2">
      <c r="A27" s="167">
        <v>782.78300000000002</v>
      </c>
      <c r="B27" s="170" t="s">
        <v>154</v>
      </c>
      <c r="C27" s="78">
        <v>10.078500886300329</v>
      </c>
      <c r="D27" s="80">
        <v>1194</v>
      </c>
      <c r="E27" s="79">
        <v>1317</v>
      </c>
      <c r="F27" s="79">
        <v>1315</v>
      </c>
      <c r="G27" s="79">
        <v>1507</v>
      </c>
      <c r="H27" s="105">
        <v>1440</v>
      </c>
      <c r="I27" s="80">
        <v>-246</v>
      </c>
      <c r="J27" s="81">
        <v>-17.083333333333332</v>
      </c>
    </row>
    <row r="28" spans="1:15" ht="24.95" customHeight="1" x14ac:dyDescent="0.2">
      <c r="A28" s="158" t="s">
        <v>155</v>
      </c>
      <c r="B28" s="164" t="s">
        <v>156</v>
      </c>
      <c r="C28" s="78">
        <v>4.2795644466953657</v>
      </c>
      <c r="D28" s="80">
        <v>507</v>
      </c>
      <c r="E28" s="79">
        <v>428</v>
      </c>
      <c r="F28" s="79">
        <v>381</v>
      </c>
      <c r="G28" s="79">
        <v>343</v>
      </c>
      <c r="H28" s="105">
        <v>519</v>
      </c>
      <c r="I28" s="80">
        <v>-12</v>
      </c>
      <c r="J28" s="81">
        <v>-2.3121387283236996</v>
      </c>
    </row>
    <row r="29" spans="1:15" ht="24.95" customHeight="1" x14ac:dyDescent="0.2">
      <c r="A29" s="158" t="s">
        <v>157</v>
      </c>
      <c r="B29" s="164" t="s">
        <v>158</v>
      </c>
      <c r="C29" s="78">
        <v>8.0189077403562088</v>
      </c>
      <c r="D29" s="80">
        <v>950</v>
      </c>
      <c r="E29" s="79">
        <v>625</v>
      </c>
      <c r="F29" s="79">
        <v>1036</v>
      </c>
      <c r="G29" s="79">
        <v>736</v>
      </c>
      <c r="H29" s="105">
        <v>1040</v>
      </c>
      <c r="I29" s="80">
        <v>-90</v>
      </c>
      <c r="J29" s="81">
        <v>-8.6538461538461533</v>
      </c>
    </row>
    <row r="30" spans="1:15" ht="24.95" customHeight="1" x14ac:dyDescent="0.2">
      <c r="A30" s="158">
        <v>86</v>
      </c>
      <c r="B30" s="164" t="s">
        <v>159</v>
      </c>
      <c r="C30" s="78">
        <v>8.7617118257786775</v>
      </c>
      <c r="D30" s="80">
        <v>1038</v>
      </c>
      <c r="E30" s="79">
        <v>1332</v>
      </c>
      <c r="F30" s="79">
        <v>916</v>
      </c>
      <c r="G30" s="79">
        <v>1031</v>
      </c>
      <c r="H30" s="105">
        <v>1073</v>
      </c>
      <c r="I30" s="80">
        <v>-35</v>
      </c>
      <c r="J30" s="81">
        <v>-3.2618825722273996</v>
      </c>
    </row>
    <row r="31" spans="1:15" ht="24.95" customHeight="1" x14ac:dyDescent="0.2">
      <c r="A31" s="158">
        <v>87.88</v>
      </c>
      <c r="B31" s="171" t="s">
        <v>160</v>
      </c>
      <c r="C31" s="78">
        <v>9.7155397991052581</v>
      </c>
      <c r="D31" s="80">
        <v>1151</v>
      </c>
      <c r="E31" s="79">
        <v>542</v>
      </c>
      <c r="F31" s="79">
        <v>616</v>
      </c>
      <c r="G31" s="79">
        <v>636</v>
      </c>
      <c r="H31" s="105">
        <v>1050</v>
      </c>
      <c r="I31" s="80">
        <v>101</v>
      </c>
      <c r="J31" s="81">
        <v>9.6190476190476186</v>
      </c>
    </row>
    <row r="32" spans="1:15" ht="24.95" customHeight="1" x14ac:dyDescent="0.2">
      <c r="A32" s="158" t="s">
        <v>161</v>
      </c>
      <c r="B32" s="164" t="s">
        <v>162</v>
      </c>
      <c r="C32" s="78">
        <v>9.2934920232970377</v>
      </c>
      <c r="D32" s="80">
        <v>1101</v>
      </c>
      <c r="E32" s="79">
        <v>548</v>
      </c>
      <c r="F32" s="79">
        <v>605</v>
      </c>
      <c r="G32" s="79">
        <v>588</v>
      </c>
      <c r="H32" s="105">
        <v>1172</v>
      </c>
      <c r="I32" s="80">
        <v>-71</v>
      </c>
      <c r="J32" s="81">
        <v>-6.0580204778156999</v>
      </c>
    </row>
    <row r="33" spans="1:10" ht="24.95" customHeight="1" x14ac:dyDescent="0.2">
      <c r="A33" s="158"/>
      <c r="B33" s="171" t="s">
        <v>163</v>
      </c>
      <c r="C33" s="78">
        <v>0</v>
      </c>
      <c r="D33" s="80">
        <v>0</v>
      </c>
      <c r="E33" s="79">
        <v>9</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0.48113446442137248</v>
      </c>
      <c r="D35" s="80">
        <v>57</v>
      </c>
      <c r="E35" s="79">
        <v>89</v>
      </c>
      <c r="F35" s="79">
        <v>33</v>
      </c>
      <c r="G35" s="79">
        <v>10</v>
      </c>
      <c r="H35" s="105">
        <v>54</v>
      </c>
      <c r="I35" s="80">
        <v>3</v>
      </c>
      <c r="J35" s="81">
        <v>5.5555555555555554</v>
      </c>
    </row>
    <row r="36" spans="1:10" ht="24.95" customHeight="1" x14ac:dyDescent="0.2">
      <c r="A36" s="239" t="s">
        <v>165</v>
      </c>
      <c r="B36" s="240" t="s">
        <v>166</v>
      </c>
      <c r="C36" s="78">
        <v>9.2766101122647076</v>
      </c>
      <c r="D36" s="80">
        <v>1099</v>
      </c>
      <c r="E36" s="79">
        <v>626</v>
      </c>
      <c r="F36" s="79">
        <v>742</v>
      </c>
      <c r="G36" s="79">
        <v>603</v>
      </c>
      <c r="H36" s="105">
        <v>1042</v>
      </c>
      <c r="I36" s="80">
        <v>57</v>
      </c>
      <c r="J36" s="81">
        <v>5.4702495201535513</v>
      </c>
    </row>
    <row r="37" spans="1:10" ht="24.95" customHeight="1" x14ac:dyDescent="0.2">
      <c r="A37" s="241" t="s">
        <v>167</v>
      </c>
      <c r="B37" s="242" t="s">
        <v>168</v>
      </c>
      <c r="C37" s="90">
        <v>90.242255423313921</v>
      </c>
      <c r="D37" s="108">
        <v>10691</v>
      </c>
      <c r="E37" s="109">
        <v>9121</v>
      </c>
      <c r="F37" s="109">
        <v>9463</v>
      </c>
      <c r="G37" s="109">
        <v>9081</v>
      </c>
      <c r="H37" s="110">
        <v>11408</v>
      </c>
      <c r="I37" s="108">
        <v>-717</v>
      </c>
      <c r="J37" s="111">
        <v>-6.2850631136044877</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359</v>
      </c>
      <c r="B40" s="279"/>
      <c r="C40" s="279"/>
      <c r="D40" s="279"/>
      <c r="E40" s="279"/>
      <c r="F40" s="279"/>
      <c r="G40" s="279"/>
      <c r="H40" s="279"/>
      <c r="I40" s="279"/>
      <c r="J40" s="279"/>
    </row>
    <row r="41" spans="1:10" s="86" customFormat="1" ht="30.6" customHeight="1" x14ac:dyDescent="0.2">
      <c r="A41" s="279" t="s">
        <v>360</v>
      </c>
      <c r="B41" s="279"/>
      <c r="C41" s="279"/>
      <c r="D41" s="279"/>
      <c r="E41" s="279"/>
      <c r="F41" s="279"/>
      <c r="G41" s="279"/>
      <c r="H41" s="279"/>
      <c r="I41" s="279"/>
      <c r="J41" s="279"/>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5"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DE9CC-8E84-47EC-9E54-A65AD34BBF98}">
  <sheetPr codeName="Tabelle29">
    <pageSetUpPr fitToPage="1"/>
  </sheetPr>
  <dimension ref="A1:O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6.2" customHeight="1" x14ac:dyDescent="0.2">
      <c r="A2" s="35"/>
      <c r="B2" s="36"/>
      <c r="C2" s="36"/>
      <c r="D2" s="36"/>
      <c r="E2" s="36"/>
      <c r="F2" s="36"/>
      <c r="G2" s="36"/>
      <c r="H2" s="36"/>
      <c r="I2" s="36"/>
      <c r="J2" s="36"/>
      <c r="K2" s="36"/>
    </row>
    <row r="3" spans="1:15" s="39" customFormat="1" ht="24.95" customHeight="1" x14ac:dyDescent="0.2">
      <c r="A3" s="37" t="s">
        <v>361</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334</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24.95" customHeight="1" x14ac:dyDescent="0.2">
      <c r="A7" s="51" t="s">
        <v>332</v>
      </c>
      <c r="B7" s="46"/>
      <c r="C7" s="46"/>
      <c r="D7" s="47" t="s">
        <v>86</v>
      </c>
      <c r="E7" s="383" t="s">
        <v>362</v>
      </c>
      <c r="F7" s="49"/>
      <c r="G7" s="49"/>
      <c r="H7" s="49"/>
      <c r="I7" s="50"/>
      <c r="J7" s="378" t="s">
        <v>358</v>
      </c>
      <c r="K7" s="379"/>
      <c r="L7" s="53"/>
      <c r="M7" s="53"/>
      <c r="N7" s="53"/>
      <c r="O7" s="53"/>
    </row>
    <row r="8" spans="1:15" ht="21.75" customHeight="1" x14ac:dyDescent="0.2">
      <c r="A8" s="54"/>
      <c r="B8" s="55"/>
      <c r="C8" s="55"/>
      <c r="D8" s="56"/>
      <c r="E8" s="57" t="s">
        <v>334</v>
      </c>
      <c r="F8" s="57" t="s">
        <v>336</v>
      </c>
      <c r="G8" s="57" t="s">
        <v>337</v>
      </c>
      <c r="H8" s="57" t="s">
        <v>338</v>
      </c>
      <c r="I8" s="57" t="s">
        <v>339</v>
      </c>
      <c r="J8" s="380"/>
      <c r="K8" s="381"/>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ht="18" customHeight="1" x14ac:dyDescent="0.2">
      <c r="A11" s="243" t="s">
        <v>96</v>
      </c>
      <c r="B11" s="244"/>
      <c r="C11" s="245"/>
      <c r="D11" s="246">
        <v>100</v>
      </c>
      <c r="E11" s="250">
        <v>11847</v>
      </c>
      <c r="F11" s="295">
        <v>9845</v>
      </c>
      <c r="G11" s="295">
        <v>10238</v>
      </c>
      <c r="H11" s="295">
        <v>9694</v>
      </c>
      <c r="I11" s="249">
        <v>12504</v>
      </c>
      <c r="J11" s="250">
        <v>-657</v>
      </c>
      <c r="K11" s="251">
        <v>-5.2543186180422268</v>
      </c>
    </row>
    <row r="12" spans="1:15" ht="18" customHeight="1" x14ac:dyDescent="0.2">
      <c r="A12" s="252" t="s">
        <v>222</v>
      </c>
      <c r="B12" s="253"/>
      <c r="C12" s="253"/>
      <c r="D12" s="254"/>
      <c r="E12" s="267"/>
      <c r="F12" s="267"/>
      <c r="G12" s="267"/>
      <c r="H12" s="267"/>
      <c r="I12" s="267"/>
      <c r="J12" s="254"/>
      <c r="K12" s="255"/>
    </row>
    <row r="13" spans="1:15" ht="15.95" customHeight="1" x14ac:dyDescent="0.2">
      <c r="A13" s="256" t="s">
        <v>223</v>
      </c>
      <c r="B13" s="257"/>
      <c r="C13" s="258"/>
      <c r="D13" s="259">
        <v>20.74786865873217</v>
      </c>
      <c r="E13" s="260">
        <v>2458</v>
      </c>
      <c r="F13" s="261">
        <v>2463</v>
      </c>
      <c r="G13" s="261">
        <v>2420</v>
      </c>
      <c r="H13" s="261">
        <v>2767</v>
      </c>
      <c r="I13" s="262">
        <v>2783</v>
      </c>
      <c r="J13" s="260">
        <v>-325</v>
      </c>
      <c r="K13" s="263">
        <v>-11.678045274883219</v>
      </c>
    </row>
    <row r="14" spans="1:15" ht="15.95" customHeight="1" x14ac:dyDescent="0.2">
      <c r="A14" s="256" t="s">
        <v>224</v>
      </c>
      <c r="B14" s="257"/>
      <c r="C14" s="258"/>
      <c r="D14" s="259">
        <v>51.270363805182747</v>
      </c>
      <c r="E14" s="260">
        <v>6074</v>
      </c>
      <c r="F14" s="261">
        <v>4503</v>
      </c>
      <c r="G14" s="261">
        <v>4546</v>
      </c>
      <c r="H14" s="261">
        <v>4157</v>
      </c>
      <c r="I14" s="262">
        <v>6201</v>
      </c>
      <c r="J14" s="260">
        <v>-127</v>
      </c>
      <c r="K14" s="263">
        <v>-2.0480567650378969</v>
      </c>
    </row>
    <row r="15" spans="1:15" ht="15.95" customHeight="1" x14ac:dyDescent="0.2">
      <c r="A15" s="256" t="s">
        <v>225</v>
      </c>
      <c r="B15" s="257"/>
      <c r="C15" s="258"/>
      <c r="D15" s="259">
        <v>11.226470836498692</v>
      </c>
      <c r="E15" s="260">
        <v>1330</v>
      </c>
      <c r="F15" s="261">
        <v>1090</v>
      </c>
      <c r="G15" s="261">
        <v>1515</v>
      </c>
      <c r="H15" s="261">
        <v>1020</v>
      </c>
      <c r="I15" s="262">
        <v>1436</v>
      </c>
      <c r="J15" s="260">
        <v>-106</v>
      </c>
      <c r="K15" s="263">
        <v>-7.3816155988857934</v>
      </c>
    </row>
    <row r="16" spans="1:15" ht="15.95" customHeight="1" x14ac:dyDescent="0.2">
      <c r="A16" s="256" t="s">
        <v>226</v>
      </c>
      <c r="B16" s="257"/>
      <c r="C16" s="258"/>
      <c r="D16" s="259">
        <v>16.223516502068033</v>
      </c>
      <c r="E16" s="260">
        <v>1922</v>
      </c>
      <c r="F16" s="261">
        <v>1777</v>
      </c>
      <c r="G16" s="261">
        <v>1738</v>
      </c>
      <c r="H16" s="261">
        <v>1732</v>
      </c>
      <c r="I16" s="262">
        <v>2025</v>
      </c>
      <c r="J16" s="260">
        <v>-103</v>
      </c>
      <c r="K16" s="263">
        <v>-5.0864197530864201</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1.1226470836498692</v>
      </c>
      <c r="E18" s="260">
        <v>133</v>
      </c>
      <c r="F18" s="261">
        <v>107</v>
      </c>
      <c r="G18" s="552">
        <v>56</v>
      </c>
      <c r="H18" s="552">
        <v>35</v>
      </c>
      <c r="I18" s="262">
        <v>129</v>
      </c>
      <c r="J18" s="260">
        <v>4</v>
      </c>
      <c r="K18" s="263">
        <v>3.1007751937984498</v>
      </c>
    </row>
    <row r="19" spans="1:11" ht="13.5" customHeight="1" x14ac:dyDescent="0.2">
      <c r="A19" s="256" t="s">
        <v>235</v>
      </c>
      <c r="B19" s="257" t="s">
        <v>236</v>
      </c>
      <c r="C19" s="258"/>
      <c r="D19" s="259">
        <v>0.52333924200219462</v>
      </c>
      <c r="E19" s="553">
        <v>62</v>
      </c>
      <c r="F19" s="261">
        <v>105</v>
      </c>
      <c r="G19" s="552">
        <v>48</v>
      </c>
      <c r="H19" s="552">
        <v>24</v>
      </c>
      <c r="I19" s="554">
        <v>59</v>
      </c>
      <c r="J19" s="260">
        <v>3</v>
      </c>
      <c r="K19" s="263">
        <v>5.0847457627118642</v>
      </c>
    </row>
    <row r="20" spans="1:11" ht="13.5" customHeight="1" x14ac:dyDescent="0.2">
      <c r="A20" s="256">
        <v>12</v>
      </c>
      <c r="B20" s="257" t="s">
        <v>237</v>
      </c>
      <c r="C20" s="258"/>
      <c r="D20" s="259">
        <v>0.63307166371233226</v>
      </c>
      <c r="E20" s="553">
        <v>75</v>
      </c>
      <c r="F20" s="552">
        <v>84</v>
      </c>
      <c r="G20" s="552">
        <v>81</v>
      </c>
      <c r="H20" s="552">
        <v>26</v>
      </c>
      <c r="I20" s="554">
        <v>89</v>
      </c>
      <c r="J20" s="260">
        <v>-14</v>
      </c>
      <c r="K20" s="263">
        <v>-15.730337078651685</v>
      </c>
    </row>
    <row r="21" spans="1:11" ht="13.5" customHeight="1" x14ac:dyDescent="0.2">
      <c r="A21" s="256">
        <v>21</v>
      </c>
      <c r="B21" s="257" t="s">
        <v>238</v>
      </c>
      <c r="C21" s="258"/>
      <c r="D21" s="259">
        <v>0.36296108719507048</v>
      </c>
      <c r="E21" s="553">
        <v>43</v>
      </c>
      <c r="F21" s="552">
        <v>22</v>
      </c>
      <c r="G21" s="552">
        <v>19</v>
      </c>
      <c r="H21" s="552">
        <v>16</v>
      </c>
      <c r="I21" s="554">
        <v>40</v>
      </c>
      <c r="J21" s="260">
        <v>3</v>
      </c>
      <c r="K21" s="263">
        <v>7.5</v>
      </c>
    </row>
    <row r="22" spans="1:11" ht="13.5" customHeight="1" x14ac:dyDescent="0.2">
      <c r="A22" s="256">
        <v>22</v>
      </c>
      <c r="B22" s="257" t="s">
        <v>239</v>
      </c>
      <c r="C22" s="258"/>
      <c r="D22" s="259">
        <v>0.65839453026082551</v>
      </c>
      <c r="E22" s="553">
        <v>78</v>
      </c>
      <c r="F22" s="552">
        <v>57</v>
      </c>
      <c r="G22" s="552">
        <v>48</v>
      </c>
      <c r="H22" s="552">
        <v>37</v>
      </c>
      <c r="I22" s="554">
        <v>67</v>
      </c>
      <c r="J22" s="260">
        <v>11</v>
      </c>
      <c r="K22" s="263">
        <v>16.417910447761194</v>
      </c>
    </row>
    <row r="23" spans="1:11" ht="13.5" customHeight="1" x14ac:dyDescent="0.2">
      <c r="A23" s="256">
        <v>23</v>
      </c>
      <c r="B23" s="257" t="s">
        <v>240</v>
      </c>
      <c r="C23" s="258"/>
      <c r="D23" s="259">
        <v>0.43892968684055034</v>
      </c>
      <c r="E23" s="553">
        <v>52</v>
      </c>
      <c r="F23" s="552">
        <v>61</v>
      </c>
      <c r="G23" s="552">
        <v>35</v>
      </c>
      <c r="H23" s="552">
        <v>32</v>
      </c>
      <c r="I23" s="554">
        <v>57</v>
      </c>
      <c r="J23" s="260">
        <v>-5</v>
      </c>
      <c r="K23" s="263">
        <v>-8.7719298245614041</v>
      </c>
    </row>
    <row r="24" spans="1:11" ht="13.5" customHeight="1" x14ac:dyDescent="0.2">
      <c r="A24" s="256">
        <v>24</v>
      </c>
      <c r="B24" s="257" t="s">
        <v>241</v>
      </c>
      <c r="C24" s="258"/>
      <c r="D24" s="259">
        <v>1.9583016797501478</v>
      </c>
      <c r="E24" s="260">
        <v>232</v>
      </c>
      <c r="F24" s="261">
        <v>171</v>
      </c>
      <c r="G24" s="261">
        <v>156</v>
      </c>
      <c r="H24" s="552">
        <v>95</v>
      </c>
      <c r="I24" s="262">
        <v>158</v>
      </c>
      <c r="J24" s="260">
        <v>74</v>
      </c>
      <c r="K24" s="263">
        <v>46.835443037974684</v>
      </c>
    </row>
    <row r="25" spans="1:11" ht="13.5" customHeight="1" x14ac:dyDescent="0.2">
      <c r="A25" s="256">
        <v>25</v>
      </c>
      <c r="B25" s="257" t="s">
        <v>242</v>
      </c>
      <c r="C25" s="258"/>
      <c r="D25" s="259">
        <v>2.1186798345572719</v>
      </c>
      <c r="E25" s="260">
        <v>251</v>
      </c>
      <c r="F25" s="261">
        <v>164</v>
      </c>
      <c r="G25" s="261">
        <v>230</v>
      </c>
      <c r="H25" s="261">
        <v>124</v>
      </c>
      <c r="I25" s="262">
        <v>245</v>
      </c>
      <c r="J25" s="260">
        <v>6</v>
      </c>
      <c r="K25" s="263">
        <v>2.4489795918367347</v>
      </c>
    </row>
    <row r="26" spans="1:11" ht="13.5" customHeight="1" x14ac:dyDescent="0.2">
      <c r="A26" s="256">
        <v>26</v>
      </c>
      <c r="B26" s="257" t="s">
        <v>243</v>
      </c>
      <c r="C26" s="258"/>
      <c r="D26" s="259">
        <v>1.9920655018148055</v>
      </c>
      <c r="E26" s="260">
        <v>236</v>
      </c>
      <c r="F26" s="261">
        <v>166</v>
      </c>
      <c r="G26" s="261">
        <v>211</v>
      </c>
      <c r="H26" s="261">
        <v>106</v>
      </c>
      <c r="I26" s="262">
        <v>264</v>
      </c>
      <c r="J26" s="260">
        <v>-28</v>
      </c>
      <c r="K26" s="263">
        <v>-10.606060606060606</v>
      </c>
    </row>
    <row r="27" spans="1:11" ht="13.5" customHeight="1" x14ac:dyDescent="0.2">
      <c r="A27" s="256">
        <v>27</v>
      </c>
      <c r="B27" s="257" t="s">
        <v>244</v>
      </c>
      <c r="C27" s="258"/>
      <c r="D27" s="259">
        <v>1.0888832615852115</v>
      </c>
      <c r="E27" s="260">
        <v>129</v>
      </c>
      <c r="F27" s="261">
        <v>101</v>
      </c>
      <c r="G27" s="261">
        <v>159</v>
      </c>
      <c r="H27" s="552">
        <v>79</v>
      </c>
      <c r="I27" s="262">
        <v>101</v>
      </c>
      <c r="J27" s="260">
        <v>28</v>
      </c>
      <c r="K27" s="263">
        <v>27.722772277227723</v>
      </c>
    </row>
    <row r="28" spans="1:11" ht="13.5" customHeight="1" x14ac:dyDescent="0.2">
      <c r="A28" s="256">
        <v>28</v>
      </c>
      <c r="B28" s="257" t="s">
        <v>245</v>
      </c>
      <c r="C28" s="258"/>
      <c r="D28" s="259">
        <v>9.2850510677808723E-2</v>
      </c>
      <c r="E28" s="553">
        <v>11</v>
      </c>
      <c r="F28" s="261">
        <v>0</v>
      </c>
      <c r="G28" s="552">
        <v>5</v>
      </c>
      <c r="H28" s="552">
        <v>8</v>
      </c>
      <c r="I28" s="554">
        <v>11</v>
      </c>
      <c r="J28" s="260">
        <v>0</v>
      </c>
      <c r="K28" s="263">
        <v>0</v>
      </c>
    </row>
    <row r="29" spans="1:11" ht="13.5" customHeight="1" x14ac:dyDescent="0.2">
      <c r="A29" s="256">
        <v>29</v>
      </c>
      <c r="B29" s="257" t="s">
        <v>246</v>
      </c>
      <c r="C29" s="258"/>
      <c r="D29" s="259">
        <v>2.5491685658816579</v>
      </c>
      <c r="E29" s="260">
        <v>302</v>
      </c>
      <c r="F29" s="261">
        <v>288</v>
      </c>
      <c r="G29" s="261">
        <v>291</v>
      </c>
      <c r="H29" s="261">
        <v>255</v>
      </c>
      <c r="I29" s="262">
        <v>275</v>
      </c>
      <c r="J29" s="260">
        <v>27</v>
      </c>
      <c r="K29" s="263">
        <v>9.8181818181818183</v>
      </c>
    </row>
    <row r="30" spans="1:11" ht="13.5" customHeight="1" x14ac:dyDescent="0.2">
      <c r="A30" s="256" t="s">
        <v>247</v>
      </c>
      <c r="B30" s="257" t="s">
        <v>248</v>
      </c>
      <c r="C30" s="258"/>
      <c r="D30" s="259" t="s">
        <v>545</v>
      </c>
      <c r="E30" s="260" t="s">
        <v>545</v>
      </c>
      <c r="F30" s="261" t="s">
        <v>545</v>
      </c>
      <c r="G30" s="261" t="s">
        <v>545</v>
      </c>
      <c r="H30" s="261" t="s">
        <v>545</v>
      </c>
      <c r="I30" s="262" t="s">
        <v>545</v>
      </c>
      <c r="J30" s="260" t="s">
        <v>545</v>
      </c>
      <c r="K30" s="263" t="s">
        <v>545</v>
      </c>
    </row>
    <row r="31" spans="1:11" ht="13.5" customHeight="1" x14ac:dyDescent="0.2">
      <c r="A31" s="256" t="s">
        <v>249</v>
      </c>
      <c r="B31" s="257" t="s">
        <v>250</v>
      </c>
      <c r="C31" s="258"/>
      <c r="D31" s="259">
        <v>2.1271207900734361</v>
      </c>
      <c r="E31" s="260">
        <v>252</v>
      </c>
      <c r="F31" s="261">
        <v>254</v>
      </c>
      <c r="G31" s="261">
        <v>244</v>
      </c>
      <c r="H31" s="261">
        <v>215</v>
      </c>
      <c r="I31" s="262">
        <v>243</v>
      </c>
      <c r="J31" s="260">
        <v>9</v>
      </c>
      <c r="K31" s="263">
        <v>3.7037037037037037</v>
      </c>
    </row>
    <row r="32" spans="1:11" ht="13.5" customHeight="1" x14ac:dyDescent="0.2">
      <c r="A32" s="256">
        <v>31</v>
      </c>
      <c r="B32" s="257" t="s">
        <v>251</v>
      </c>
      <c r="C32" s="258"/>
      <c r="D32" s="259">
        <v>0.47269350890520806</v>
      </c>
      <c r="E32" s="553">
        <v>56</v>
      </c>
      <c r="F32" s="552">
        <v>49</v>
      </c>
      <c r="G32" s="552">
        <v>42</v>
      </c>
      <c r="H32" s="552">
        <v>56</v>
      </c>
      <c r="I32" s="554">
        <v>59</v>
      </c>
      <c r="J32" s="260">
        <v>-3</v>
      </c>
      <c r="K32" s="263">
        <v>-5.0847457627118642</v>
      </c>
    </row>
    <row r="33" spans="1:11" ht="13.5" customHeight="1" x14ac:dyDescent="0.2">
      <c r="A33" s="256">
        <v>32</v>
      </c>
      <c r="B33" s="257" t="s">
        <v>252</v>
      </c>
      <c r="C33" s="258"/>
      <c r="D33" s="259">
        <v>1.3252300160378154</v>
      </c>
      <c r="E33" s="260">
        <v>157</v>
      </c>
      <c r="F33" s="261">
        <v>100</v>
      </c>
      <c r="G33" s="552">
        <v>73</v>
      </c>
      <c r="H33" s="552">
        <v>54</v>
      </c>
      <c r="I33" s="262">
        <v>133</v>
      </c>
      <c r="J33" s="260">
        <v>24</v>
      </c>
      <c r="K33" s="263">
        <v>18.045112781954888</v>
      </c>
    </row>
    <row r="34" spans="1:11" ht="13.5" customHeight="1" x14ac:dyDescent="0.2">
      <c r="A34" s="256">
        <v>33</v>
      </c>
      <c r="B34" s="257" t="s">
        <v>253</v>
      </c>
      <c r="C34" s="258"/>
      <c r="D34" s="259">
        <v>0.55710306406685239</v>
      </c>
      <c r="E34" s="553">
        <v>66</v>
      </c>
      <c r="F34" s="552">
        <v>45</v>
      </c>
      <c r="G34" s="552">
        <v>75</v>
      </c>
      <c r="H34" s="552">
        <v>55</v>
      </c>
      <c r="I34" s="554">
        <v>98</v>
      </c>
      <c r="J34" s="260">
        <v>-32</v>
      </c>
      <c r="K34" s="263">
        <v>-32.653061224489797</v>
      </c>
    </row>
    <row r="35" spans="1:11" ht="13.5" customHeight="1" x14ac:dyDescent="0.2">
      <c r="A35" s="256">
        <v>34</v>
      </c>
      <c r="B35" s="257" t="s">
        <v>254</v>
      </c>
      <c r="C35" s="258"/>
      <c r="D35" s="259">
        <v>1.7303958808137081</v>
      </c>
      <c r="E35" s="260">
        <v>205</v>
      </c>
      <c r="F35" s="261">
        <v>196</v>
      </c>
      <c r="G35" s="261">
        <v>183</v>
      </c>
      <c r="H35" s="261">
        <v>115</v>
      </c>
      <c r="I35" s="262">
        <v>201</v>
      </c>
      <c r="J35" s="260">
        <v>4</v>
      </c>
      <c r="K35" s="263">
        <v>1.9900497512437811</v>
      </c>
    </row>
    <row r="36" spans="1:11" ht="13.5" customHeight="1" x14ac:dyDescent="0.2">
      <c r="A36" s="256">
        <v>41</v>
      </c>
      <c r="B36" s="257" t="s">
        <v>255</v>
      </c>
      <c r="C36" s="258"/>
      <c r="D36" s="259">
        <v>1.2070566388115134</v>
      </c>
      <c r="E36" s="260">
        <v>143</v>
      </c>
      <c r="F36" s="261">
        <v>190</v>
      </c>
      <c r="G36" s="261">
        <v>191</v>
      </c>
      <c r="H36" s="261">
        <v>149</v>
      </c>
      <c r="I36" s="262">
        <v>215</v>
      </c>
      <c r="J36" s="260">
        <v>-72</v>
      </c>
      <c r="K36" s="263">
        <v>-33.488372093023258</v>
      </c>
    </row>
    <row r="37" spans="1:11" ht="13.5" customHeight="1" x14ac:dyDescent="0.2">
      <c r="A37" s="256">
        <v>42</v>
      </c>
      <c r="B37" s="257" t="s">
        <v>256</v>
      </c>
      <c r="C37" s="258"/>
      <c r="D37" s="259">
        <v>0.18570102135561745</v>
      </c>
      <c r="E37" s="553">
        <v>22</v>
      </c>
      <c r="F37" s="552">
        <v>13</v>
      </c>
      <c r="G37" s="552">
        <v>15</v>
      </c>
      <c r="H37" s="552">
        <v>14</v>
      </c>
      <c r="I37" s="554">
        <v>15</v>
      </c>
      <c r="J37" s="260">
        <v>7</v>
      </c>
      <c r="K37" s="263">
        <v>46.666666666666664</v>
      </c>
    </row>
    <row r="38" spans="1:11" ht="13.5" customHeight="1" x14ac:dyDescent="0.2">
      <c r="A38" s="256">
        <v>43</v>
      </c>
      <c r="B38" s="257" t="s">
        <v>257</v>
      </c>
      <c r="C38" s="258"/>
      <c r="D38" s="259">
        <v>3.0725078078838526</v>
      </c>
      <c r="E38" s="260">
        <v>364</v>
      </c>
      <c r="F38" s="261">
        <v>273</v>
      </c>
      <c r="G38" s="261">
        <v>285</v>
      </c>
      <c r="H38" s="261">
        <v>189</v>
      </c>
      <c r="I38" s="262">
        <v>296</v>
      </c>
      <c r="J38" s="260">
        <v>68</v>
      </c>
      <c r="K38" s="263">
        <v>22.972972972972972</v>
      </c>
    </row>
    <row r="39" spans="1:11" ht="13.5" customHeight="1" x14ac:dyDescent="0.2">
      <c r="A39" s="256">
        <v>51</v>
      </c>
      <c r="B39" s="257" t="s">
        <v>258</v>
      </c>
      <c r="C39" s="258"/>
      <c r="D39" s="259">
        <v>7.0313159449649705</v>
      </c>
      <c r="E39" s="260">
        <v>833</v>
      </c>
      <c r="F39" s="261">
        <v>779</v>
      </c>
      <c r="G39" s="261">
        <v>749</v>
      </c>
      <c r="H39" s="261">
        <v>1110</v>
      </c>
      <c r="I39" s="262">
        <v>908</v>
      </c>
      <c r="J39" s="260">
        <v>-75</v>
      </c>
      <c r="K39" s="263">
        <v>-8.2599118942731273</v>
      </c>
    </row>
    <row r="40" spans="1:11" ht="13.5" customHeight="1" x14ac:dyDescent="0.2">
      <c r="A40" s="256" t="s">
        <v>259</v>
      </c>
      <c r="B40" s="257" t="s">
        <v>260</v>
      </c>
      <c r="C40" s="258"/>
      <c r="D40" s="259">
        <v>6.3729214147041446</v>
      </c>
      <c r="E40" s="260">
        <v>755</v>
      </c>
      <c r="F40" s="261">
        <v>716</v>
      </c>
      <c r="G40" s="261">
        <v>665</v>
      </c>
      <c r="H40" s="261">
        <v>1078</v>
      </c>
      <c r="I40" s="262">
        <v>844</v>
      </c>
      <c r="J40" s="260">
        <v>-89</v>
      </c>
      <c r="K40" s="263">
        <v>-10.545023696682465</v>
      </c>
    </row>
    <row r="41" spans="1:11" ht="13.5" customHeight="1" x14ac:dyDescent="0.2">
      <c r="A41" s="256"/>
      <c r="B41" s="257" t="s">
        <v>261</v>
      </c>
      <c r="C41" s="258"/>
      <c r="D41" s="259">
        <v>5.8664640837342787</v>
      </c>
      <c r="E41" s="260">
        <v>695</v>
      </c>
      <c r="F41" s="261">
        <v>699</v>
      </c>
      <c r="G41" s="261">
        <v>618</v>
      </c>
      <c r="H41" s="261">
        <v>1017</v>
      </c>
      <c r="I41" s="262">
        <v>800</v>
      </c>
      <c r="J41" s="260">
        <v>-105</v>
      </c>
      <c r="K41" s="263">
        <v>-13.125</v>
      </c>
    </row>
    <row r="42" spans="1:11" ht="13.5" customHeight="1" x14ac:dyDescent="0.2">
      <c r="A42" s="256">
        <v>52</v>
      </c>
      <c r="B42" s="257" t="s">
        <v>262</v>
      </c>
      <c r="C42" s="258"/>
      <c r="D42" s="259">
        <v>3.4354688950789227</v>
      </c>
      <c r="E42" s="260">
        <v>407</v>
      </c>
      <c r="F42" s="261">
        <v>454</v>
      </c>
      <c r="G42" s="261">
        <v>606</v>
      </c>
      <c r="H42" s="261">
        <v>467</v>
      </c>
      <c r="I42" s="262">
        <v>467</v>
      </c>
      <c r="J42" s="260">
        <v>-60</v>
      </c>
      <c r="K42" s="263">
        <v>-12.847965738758029</v>
      </c>
    </row>
    <row r="43" spans="1:11" ht="13.5" customHeight="1" x14ac:dyDescent="0.2">
      <c r="A43" s="256" t="s">
        <v>263</v>
      </c>
      <c r="B43" s="257" t="s">
        <v>264</v>
      </c>
      <c r="C43" s="258"/>
      <c r="D43" s="259">
        <v>2.3128218114290537</v>
      </c>
      <c r="E43" s="260">
        <v>274</v>
      </c>
      <c r="F43" s="261">
        <v>323</v>
      </c>
      <c r="G43" s="261">
        <v>340</v>
      </c>
      <c r="H43" s="261">
        <v>331</v>
      </c>
      <c r="I43" s="262">
        <v>321</v>
      </c>
      <c r="J43" s="260">
        <v>-47</v>
      </c>
      <c r="K43" s="263">
        <v>-14.641744548286605</v>
      </c>
    </row>
    <row r="44" spans="1:11" ht="13.5" customHeight="1" x14ac:dyDescent="0.2">
      <c r="A44" s="256">
        <v>53</v>
      </c>
      <c r="B44" s="257" t="s">
        <v>265</v>
      </c>
      <c r="C44" s="258"/>
      <c r="D44" s="259">
        <v>0.99603275090740273</v>
      </c>
      <c r="E44" s="260">
        <v>118</v>
      </c>
      <c r="F44" s="552">
        <v>97</v>
      </c>
      <c r="G44" s="261">
        <v>140</v>
      </c>
      <c r="H44" s="261">
        <v>107</v>
      </c>
      <c r="I44" s="262">
        <v>112</v>
      </c>
      <c r="J44" s="260">
        <v>6</v>
      </c>
      <c r="K44" s="263">
        <v>5.3571428571428568</v>
      </c>
    </row>
    <row r="45" spans="1:11" ht="13.5" customHeight="1" x14ac:dyDescent="0.2">
      <c r="A45" s="256" t="s">
        <v>266</v>
      </c>
      <c r="B45" s="257" t="s">
        <v>267</v>
      </c>
      <c r="C45" s="258"/>
      <c r="D45" s="259">
        <v>0.9369460622942517</v>
      </c>
      <c r="E45" s="260">
        <v>111</v>
      </c>
      <c r="F45" s="552">
        <v>90</v>
      </c>
      <c r="G45" s="261">
        <v>136</v>
      </c>
      <c r="H45" s="261">
        <v>105</v>
      </c>
      <c r="I45" s="262">
        <v>108</v>
      </c>
      <c r="J45" s="260">
        <v>3</v>
      </c>
      <c r="K45" s="263">
        <v>2.7777777777777777</v>
      </c>
    </row>
    <row r="46" spans="1:11" ht="13.5" customHeight="1" x14ac:dyDescent="0.2">
      <c r="A46" s="256">
        <v>54</v>
      </c>
      <c r="B46" s="257" t="s">
        <v>268</v>
      </c>
      <c r="C46" s="258"/>
      <c r="D46" s="259">
        <v>3.0809487634000168</v>
      </c>
      <c r="E46" s="260">
        <v>365</v>
      </c>
      <c r="F46" s="261">
        <v>536</v>
      </c>
      <c r="G46" s="261">
        <v>399</v>
      </c>
      <c r="H46" s="261">
        <v>522</v>
      </c>
      <c r="I46" s="262">
        <v>425</v>
      </c>
      <c r="J46" s="260">
        <v>-60</v>
      </c>
      <c r="K46" s="263">
        <v>-14.117647058823529</v>
      </c>
    </row>
    <row r="47" spans="1:11" ht="13.5" customHeight="1" x14ac:dyDescent="0.2">
      <c r="A47" s="256">
        <v>61</v>
      </c>
      <c r="B47" s="257" t="s">
        <v>269</v>
      </c>
      <c r="C47" s="258"/>
      <c r="D47" s="259">
        <v>2.2621760783320672</v>
      </c>
      <c r="E47" s="260">
        <v>268</v>
      </c>
      <c r="F47" s="261">
        <v>247</v>
      </c>
      <c r="G47" s="261">
        <v>264</v>
      </c>
      <c r="H47" s="261">
        <v>176</v>
      </c>
      <c r="I47" s="262">
        <v>262</v>
      </c>
      <c r="J47" s="260">
        <v>6</v>
      </c>
      <c r="K47" s="263">
        <v>2.2900763358778624</v>
      </c>
    </row>
    <row r="48" spans="1:11" ht="13.5" customHeight="1" x14ac:dyDescent="0.2">
      <c r="A48" s="256">
        <v>62</v>
      </c>
      <c r="B48" s="257" t="s">
        <v>270</v>
      </c>
      <c r="C48" s="258"/>
      <c r="D48" s="259">
        <v>6.541740525027433</v>
      </c>
      <c r="E48" s="260">
        <v>775</v>
      </c>
      <c r="F48" s="261">
        <v>608</v>
      </c>
      <c r="G48" s="261">
        <v>630</v>
      </c>
      <c r="H48" s="261">
        <v>884</v>
      </c>
      <c r="I48" s="262">
        <v>1060</v>
      </c>
      <c r="J48" s="260">
        <v>-285</v>
      </c>
      <c r="K48" s="263">
        <v>-26.886792452830189</v>
      </c>
    </row>
    <row r="49" spans="1:11" ht="13.5" customHeight="1" x14ac:dyDescent="0.2">
      <c r="A49" s="256">
        <v>63</v>
      </c>
      <c r="B49" s="257" t="s">
        <v>271</v>
      </c>
      <c r="C49" s="258"/>
      <c r="D49" s="259">
        <v>5.0814552207309864</v>
      </c>
      <c r="E49" s="260">
        <v>602</v>
      </c>
      <c r="F49" s="261">
        <v>697</v>
      </c>
      <c r="G49" s="261">
        <v>550</v>
      </c>
      <c r="H49" s="261">
        <v>580</v>
      </c>
      <c r="I49" s="262">
        <v>637</v>
      </c>
      <c r="J49" s="260">
        <v>-35</v>
      </c>
      <c r="K49" s="263">
        <v>-5.4945054945054945</v>
      </c>
    </row>
    <row r="50" spans="1:11" ht="13.5" customHeight="1" x14ac:dyDescent="0.2">
      <c r="A50" s="256" t="s">
        <v>272</v>
      </c>
      <c r="B50" s="257" t="s">
        <v>273</v>
      </c>
      <c r="C50" s="258"/>
      <c r="D50" s="259">
        <v>0.91162319574575845</v>
      </c>
      <c r="E50" s="260">
        <v>108</v>
      </c>
      <c r="F50" s="552">
        <v>67</v>
      </c>
      <c r="G50" s="552">
        <v>86</v>
      </c>
      <c r="H50" s="552">
        <v>66</v>
      </c>
      <c r="I50" s="554">
        <v>89</v>
      </c>
      <c r="J50" s="260">
        <v>19</v>
      </c>
      <c r="K50" s="263">
        <v>21.348314606741575</v>
      </c>
    </row>
    <row r="51" spans="1:11" ht="13.5" customHeight="1" x14ac:dyDescent="0.2">
      <c r="A51" s="256" t="s">
        <v>274</v>
      </c>
      <c r="B51" s="257" t="s">
        <v>275</v>
      </c>
      <c r="C51" s="258"/>
      <c r="D51" s="259">
        <v>3.6718156495315268</v>
      </c>
      <c r="E51" s="260">
        <v>435</v>
      </c>
      <c r="F51" s="261">
        <v>564</v>
      </c>
      <c r="G51" s="261">
        <v>419</v>
      </c>
      <c r="H51" s="261">
        <v>452</v>
      </c>
      <c r="I51" s="262">
        <v>474</v>
      </c>
      <c r="J51" s="260">
        <v>-39</v>
      </c>
      <c r="K51" s="263">
        <v>-8.2278481012658222</v>
      </c>
    </row>
    <row r="52" spans="1:11" ht="13.5" customHeight="1" x14ac:dyDescent="0.2">
      <c r="A52" s="256">
        <v>71</v>
      </c>
      <c r="B52" s="257" t="s">
        <v>276</v>
      </c>
      <c r="C52" s="258"/>
      <c r="D52" s="259">
        <v>8.2383725837764832</v>
      </c>
      <c r="E52" s="260">
        <v>976</v>
      </c>
      <c r="F52" s="261">
        <v>834</v>
      </c>
      <c r="G52" s="261">
        <v>981</v>
      </c>
      <c r="H52" s="261">
        <v>807</v>
      </c>
      <c r="I52" s="262">
        <v>1143</v>
      </c>
      <c r="J52" s="260">
        <v>-167</v>
      </c>
      <c r="K52" s="263">
        <v>-14.610673665791776</v>
      </c>
    </row>
    <row r="53" spans="1:11" ht="13.5" customHeight="1" x14ac:dyDescent="0.2">
      <c r="A53" s="256" t="s">
        <v>277</v>
      </c>
      <c r="B53" s="257" t="s">
        <v>278</v>
      </c>
      <c r="C53" s="258"/>
      <c r="D53" s="259">
        <v>2.3128218114290537</v>
      </c>
      <c r="E53" s="260">
        <v>274</v>
      </c>
      <c r="F53" s="261">
        <v>186</v>
      </c>
      <c r="G53" s="261">
        <v>242</v>
      </c>
      <c r="H53" s="261">
        <v>203</v>
      </c>
      <c r="I53" s="262">
        <v>300</v>
      </c>
      <c r="J53" s="260">
        <v>-26</v>
      </c>
      <c r="K53" s="263">
        <v>-8.6666666666666661</v>
      </c>
    </row>
    <row r="54" spans="1:11" ht="13.5" customHeight="1" x14ac:dyDescent="0.2">
      <c r="A54" s="256" t="s">
        <v>279</v>
      </c>
      <c r="B54" s="257" t="s">
        <v>280</v>
      </c>
      <c r="C54" s="258"/>
      <c r="D54" s="259">
        <v>5.064573309698658</v>
      </c>
      <c r="E54" s="260">
        <v>600</v>
      </c>
      <c r="F54" s="261">
        <v>534</v>
      </c>
      <c r="G54" s="261">
        <v>561</v>
      </c>
      <c r="H54" s="261">
        <v>504</v>
      </c>
      <c r="I54" s="262">
        <v>712</v>
      </c>
      <c r="J54" s="260">
        <v>-112</v>
      </c>
      <c r="K54" s="263">
        <v>-15.730337078651685</v>
      </c>
    </row>
    <row r="55" spans="1:11" ht="13.5" customHeight="1" x14ac:dyDescent="0.2">
      <c r="A55" s="256">
        <v>72</v>
      </c>
      <c r="B55" s="257" t="s">
        <v>281</v>
      </c>
      <c r="C55" s="258"/>
      <c r="D55" s="259">
        <v>2.6504600320756309</v>
      </c>
      <c r="E55" s="260">
        <v>314</v>
      </c>
      <c r="F55" s="261">
        <v>234</v>
      </c>
      <c r="G55" s="261">
        <v>279</v>
      </c>
      <c r="H55" s="261">
        <v>240</v>
      </c>
      <c r="I55" s="262">
        <v>393</v>
      </c>
      <c r="J55" s="260">
        <v>-79</v>
      </c>
      <c r="K55" s="263">
        <v>-20.101781170483459</v>
      </c>
    </row>
    <row r="56" spans="1:11" ht="13.5" customHeight="1" x14ac:dyDescent="0.2">
      <c r="A56" s="256" t="s">
        <v>282</v>
      </c>
      <c r="B56" s="257" t="s">
        <v>283</v>
      </c>
      <c r="C56" s="258"/>
      <c r="D56" s="259">
        <v>1.2914661939731578</v>
      </c>
      <c r="E56" s="260">
        <v>153</v>
      </c>
      <c r="F56" s="261">
        <v>108</v>
      </c>
      <c r="G56" s="261">
        <v>146</v>
      </c>
      <c r="H56" s="261">
        <v>121</v>
      </c>
      <c r="I56" s="262">
        <v>213</v>
      </c>
      <c r="J56" s="260">
        <v>-60</v>
      </c>
      <c r="K56" s="263">
        <v>-28.169014084507044</v>
      </c>
    </row>
    <row r="57" spans="1:11" ht="13.5" customHeight="1" x14ac:dyDescent="0.2">
      <c r="A57" s="256" t="s">
        <v>284</v>
      </c>
      <c r="B57" s="257" t="s">
        <v>285</v>
      </c>
      <c r="C57" s="258"/>
      <c r="D57" s="259">
        <v>0.81033172955178523</v>
      </c>
      <c r="E57" s="553">
        <v>96</v>
      </c>
      <c r="F57" s="261">
        <v>107</v>
      </c>
      <c r="G57" s="261">
        <v>112</v>
      </c>
      <c r="H57" s="552">
        <v>91</v>
      </c>
      <c r="I57" s="262">
        <v>122</v>
      </c>
      <c r="J57" s="260">
        <v>-26</v>
      </c>
      <c r="K57" s="263">
        <v>-21.311475409836067</v>
      </c>
    </row>
    <row r="58" spans="1:11" ht="13.5" customHeight="1" x14ac:dyDescent="0.2">
      <c r="A58" s="256">
        <v>73</v>
      </c>
      <c r="B58" s="257" t="s">
        <v>286</v>
      </c>
      <c r="C58" s="258"/>
      <c r="D58" s="259">
        <v>3.9925719591457751</v>
      </c>
      <c r="E58" s="260">
        <v>473</v>
      </c>
      <c r="F58" s="261">
        <v>401</v>
      </c>
      <c r="G58" s="261">
        <v>403</v>
      </c>
      <c r="H58" s="261">
        <v>329</v>
      </c>
      <c r="I58" s="262">
        <v>418</v>
      </c>
      <c r="J58" s="260">
        <v>55</v>
      </c>
      <c r="K58" s="263">
        <v>13.157894736842104</v>
      </c>
    </row>
    <row r="59" spans="1:11" ht="13.5" customHeight="1" x14ac:dyDescent="0.2">
      <c r="A59" s="256" t="s">
        <v>287</v>
      </c>
      <c r="B59" s="257" t="s">
        <v>288</v>
      </c>
      <c r="C59" s="258"/>
      <c r="D59" s="259">
        <v>3.3932641174981009</v>
      </c>
      <c r="E59" s="260">
        <v>402</v>
      </c>
      <c r="F59" s="261">
        <v>312</v>
      </c>
      <c r="G59" s="261">
        <v>360</v>
      </c>
      <c r="H59" s="261">
        <v>259</v>
      </c>
      <c r="I59" s="262">
        <v>358</v>
      </c>
      <c r="J59" s="260">
        <v>44</v>
      </c>
      <c r="K59" s="263">
        <v>12.29050279329609</v>
      </c>
    </row>
    <row r="60" spans="1:11" ht="13.5" customHeight="1" x14ac:dyDescent="0.2">
      <c r="A60" s="256">
        <v>81</v>
      </c>
      <c r="B60" s="257" t="s">
        <v>289</v>
      </c>
      <c r="C60" s="258"/>
      <c r="D60" s="259">
        <v>9.453870178104161</v>
      </c>
      <c r="E60" s="260">
        <v>1120</v>
      </c>
      <c r="F60" s="261">
        <v>1171</v>
      </c>
      <c r="G60" s="261">
        <v>889</v>
      </c>
      <c r="H60" s="261">
        <v>1016</v>
      </c>
      <c r="I60" s="262">
        <v>1122</v>
      </c>
      <c r="J60" s="260">
        <v>-2</v>
      </c>
      <c r="K60" s="263">
        <v>-0.17825311942959002</v>
      </c>
    </row>
    <row r="61" spans="1:11" ht="13.5" customHeight="1" x14ac:dyDescent="0.2">
      <c r="A61" s="256" t="s">
        <v>290</v>
      </c>
      <c r="B61" s="257" t="s">
        <v>291</v>
      </c>
      <c r="C61" s="258"/>
      <c r="D61" s="259">
        <v>2.6166962100109732</v>
      </c>
      <c r="E61" s="260">
        <v>310</v>
      </c>
      <c r="F61" s="261">
        <v>246</v>
      </c>
      <c r="G61" s="261">
        <v>247</v>
      </c>
      <c r="H61" s="261">
        <v>124</v>
      </c>
      <c r="I61" s="262">
        <v>321</v>
      </c>
      <c r="J61" s="260">
        <v>-11</v>
      </c>
      <c r="K61" s="263">
        <v>-3.4267912772585669</v>
      </c>
    </row>
    <row r="62" spans="1:11" ht="13.5" customHeight="1" x14ac:dyDescent="0.2">
      <c r="A62" s="256" t="s">
        <v>292</v>
      </c>
      <c r="B62" s="257" t="s">
        <v>363</v>
      </c>
      <c r="C62" s="258"/>
      <c r="D62" s="259">
        <v>3.8912804929518021</v>
      </c>
      <c r="E62" s="260">
        <v>461</v>
      </c>
      <c r="F62" s="261">
        <v>386</v>
      </c>
      <c r="G62" s="261">
        <v>284</v>
      </c>
      <c r="H62" s="261">
        <v>472</v>
      </c>
      <c r="I62" s="262">
        <v>482</v>
      </c>
      <c r="J62" s="260">
        <v>-21</v>
      </c>
      <c r="K62" s="263">
        <v>-4.3568464730290453</v>
      </c>
    </row>
    <row r="63" spans="1:11" ht="13.5" customHeight="1" x14ac:dyDescent="0.2">
      <c r="A63" s="256" t="s">
        <v>294</v>
      </c>
      <c r="B63" s="257" t="s">
        <v>295</v>
      </c>
      <c r="C63" s="258"/>
      <c r="D63" s="259">
        <v>1.2830252384569933</v>
      </c>
      <c r="E63" s="260">
        <v>152</v>
      </c>
      <c r="F63" s="261">
        <v>158</v>
      </c>
      <c r="G63" s="261">
        <v>183</v>
      </c>
      <c r="H63" s="261">
        <v>148</v>
      </c>
      <c r="I63" s="262">
        <v>125</v>
      </c>
      <c r="J63" s="260">
        <v>27</v>
      </c>
      <c r="K63" s="263">
        <v>21.6</v>
      </c>
    </row>
    <row r="64" spans="1:11" ht="13.5" customHeight="1" x14ac:dyDescent="0.2">
      <c r="A64" s="256" t="s">
        <v>296</v>
      </c>
      <c r="B64" s="257" t="s">
        <v>297</v>
      </c>
      <c r="C64" s="258"/>
      <c r="D64" s="259">
        <v>0.66683548577698992</v>
      </c>
      <c r="E64" s="553">
        <v>79</v>
      </c>
      <c r="F64" s="552">
        <v>74</v>
      </c>
      <c r="G64" s="552">
        <v>52</v>
      </c>
      <c r="H64" s="261">
        <v>114</v>
      </c>
      <c r="I64" s="554">
        <v>64</v>
      </c>
      <c r="J64" s="260">
        <v>15</v>
      </c>
      <c r="K64" s="263">
        <v>23.4375</v>
      </c>
    </row>
    <row r="65" spans="1:11" ht="13.5" customHeight="1" x14ac:dyDescent="0.2">
      <c r="A65" s="256">
        <v>82</v>
      </c>
      <c r="B65" s="257" t="s">
        <v>298</v>
      </c>
      <c r="C65" s="258"/>
      <c r="D65" s="259">
        <v>2.9627753861737149</v>
      </c>
      <c r="E65" s="260">
        <v>351</v>
      </c>
      <c r="F65" s="261">
        <v>229</v>
      </c>
      <c r="G65" s="261">
        <v>251</v>
      </c>
      <c r="H65" s="261">
        <v>219</v>
      </c>
      <c r="I65" s="262">
        <v>289</v>
      </c>
      <c r="J65" s="260">
        <v>62</v>
      </c>
      <c r="K65" s="263">
        <v>21.453287197231834</v>
      </c>
    </row>
    <row r="66" spans="1:11" ht="13.5" customHeight="1" x14ac:dyDescent="0.2">
      <c r="A66" s="256" t="s">
        <v>299</v>
      </c>
      <c r="B66" s="257" t="s">
        <v>546</v>
      </c>
      <c r="C66" s="258"/>
      <c r="D66" s="259">
        <v>1.6713091922005572</v>
      </c>
      <c r="E66" s="260">
        <v>198</v>
      </c>
      <c r="F66" s="261">
        <v>132</v>
      </c>
      <c r="G66" s="261">
        <v>148</v>
      </c>
      <c r="H66" s="261">
        <v>133</v>
      </c>
      <c r="I66" s="262">
        <v>153</v>
      </c>
      <c r="J66" s="260">
        <v>45</v>
      </c>
      <c r="K66" s="263">
        <v>29.411764705882351</v>
      </c>
    </row>
    <row r="67" spans="1:11" ht="13.5" customHeight="1" x14ac:dyDescent="0.2">
      <c r="A67" s="256" t="s">
        <v>300</v>
      </c>
      <c r="B67" s="257" t="s">
        <v>301</v>
      </c>
      <c r="C67" s="258"/>
      <c r="D67" s="259">
        <v>0.60774879716383889</v>
      </c>
      <c r="E67" s="553">
        <v>72</v>
      </c>
      <c r="F67" s="552">
        <v>49</v>
      </c>
      <c r="G67" s="552">
        <v>59</v>
      </c>
      <c r="H67" s="552">
        <v>44</v>
      </c>
      <c r="I67" s="554">
        <v>81</v>
      </c>
      <c r="J67" s="260">
        <v>-9</v>
      </c>
      <c r="K67" s="263">
        <v>-11.111111111111111</v>
      </c>
    </row>
    <row r="68" spans="1:11" ht="13.5" customHeight="1" x14ac:dyDescent="0.2">
      <c r="A68" s="256">
        <v>83</v>
      </c>
      <c r="B68" s="257" t="s">
        <v>302</v>
      </c>
      <c r="C68" s="258"/>
      <c r="D68" s="259">
        <v>12.095889254663629</v>
      </c>
      <c r="E68" s="260">
        <v>1433</v>
      </c>
      <c r="F68" s="261">
        <v>450</v>
      </c>
      <c r="G68" s="261">
        <v>891</v>
      </c>
      <c r="H68" s="261">
        <v>574</v>
      </c>
      <c r="I68" s="262">
        <v>1543</v>
      </c>
      <c r="J68" s="260">
        <v>-110</v>
      </c>
      <c r="K68" s="263">
        <v>-7.1289695398574207</v>
      </c>
    </row>
    <row r="69" spans="1:11" ht="13.5" customHeight="1" x14ac:dyDescent="0.2">
      <c r="A69" s="256" t="s">
        <v>303</v>
      </c>
      <c r="B69" s="257" t="s">
        <v>304</v>
      </c>
      <c r="C69" s="258"/>
      <c r="D69" s="259">
        <v>11.564109057145268</v>
      </c>
      <c r="E69" s="260">
        <v>1370</v>
      </c>
      <c r="F69" s="261">
        <v>406</v>
      </c>
      <c r="G69" s="261">
        <v>820</v>
      </c>
      <c r="H69" s="261">
        <v>524</v>
      </c>
      <c r="I69" s="262">
        <v>1477</v>
      </c>
      <c r="J69" s="260">
        <v>-107</v>
      </c>
      <c r="K69" s="263">
        <v>-7.244414353419093</v>
      </c>
    </row>
    <row r="70" spans="1:11" ht="13.5" customHeight="1" x14ac:dyDescent="0.2">
      <c r="A70" s="256"/>
      <c r="B70" s="257" t="s">
        <v>305</v>
      </c>
      <c r="C70" s="258"/>
      <c r="D70" s="259">
        <v>3.0134211192707014</v>
      </c>
      <c r="E70" s="260">
        <v>357</v>
      </c>
      <c r="F70" s="261">
        <v>111</v>
      </c>
      <c r="G70" s="261">
        <v>476</v>
      </c>
      <c r="H70" s="261">
        <v>143</v>
      </c>
      <c r="I70" s="262">
        <v>458</v>
      </c>
      <c r="J70" s="260">
        <v>-101</v>
      </c>
      <c r="K70" s="263">
        <v>-22.05240174672489</v>
      </c>
    </row>
    <row r="71" spans="1:11" ht="13.5" customHeight="1" x14ac:dyDescent="0.2">
      <c r="A71" s="256">
        <v>84</v>
      </c>
      <c r="B71" s="257" t="s">
        <v>306</v>
      </c>
      <c r="C71" s="258"/>
      <c r="D71" s="259">
        <v>5.4022115303452347</v>
      </c>
      <c r="E71" s="260">
        <v>640</v>
      </c>
      <c r="F71" s="261">
        <v>590</v>
      </c>
      <c r="G71" s="261">
        <v>563</v>
      </c>
      <c r="H71" s="261">
        <v>738</v>
      </c>
      <c r="I71" s="262">
        <v>650</v>
      </c>
      <c r="J71" s="260">
        <v>-10</v>
      </c>
      <c r="K71" s="263">
        <v>-1.5384615384615385</v>
      </c>
    </row>
    <row r="72" spans="1:11" ht="13.5" customHeight="1" x14ac:dyDescent="0.2">
      <c r="A72" s="256" t="s">
        <v>307</v>
      </c>
      <c r="B72" s="257" t="s">
        <v>308</v>
      </c>
      <c r="C72" s="258"/>
      <c r="D72" s="259">
        <v>1.6544272811682283</v>
      </c>
      <c r="E72" s="260">
        <v>196</v>
      </c>
      <c r="F72" s="552">
        <v>42</v>
      </c>
      <c r="G72" s="261">
        <v>103</v>
      </c>
      <c r="H72" s="552">
        <v>81</v>
      </c>
      <c r="I72" s="262">
        <v>192</v>
      </c>
      <c r="J72" s="260">
        <v>4</v>
      </c>
      <c r="K72" s="263">
        <v>2.0833333333333335</v>
      </c>
    </row>
    <row r="73" spans="1:11" ht="13.5" customHeight="1" x14ac:dyDescent="0.2">
      <c r="A73" s="256" t="s">
        <v>309</v>
      </c>
      <c r="B73" s="257" t="s">
        <v>310</v>
      </c>
      <c r="C73" s="258"/>
      <c r="D73" s="259">
        <v>9.2850510677808723E-2</v>
      </c>
      <c r="E73" s="553">
        <v>11</v>
      </c>
      <c r="F73" s="552">
        <v>10</v>
      </c>
      <c r="G73" s="552">
        <v>15</v>
      </c>
      <c r="H73" s="552">
        <v>8</v>
      </c>
      <c r="I73" s="554">
        <v>14</v>
      </c>
      <c r="J73" s="260">
        <v>-3</v>
      </c>
      <c r="K73" s="263">
        <v>-21.428571428571427</v>
      </c>
    </row>
    <row r="74" spans="1:11" s="86" customFormat="1" ht="13.5" customHeight="1" x14ac:dyDescent="0.2">
      <c r="A74" s="256" t="s">
        <v>311</v>
      </c>
      <c r="B74" s="257" t="s">
        <v>312</v>
      </c>
      <c r="C74" s="258"/>
      <c r="D74" s="259">
        <v>3.1484764075293321</v>
      </c>
      <c r="E74" s="260">
        <v>373</v>
      </c>
      <c r="F74" s="261">
        <v>491</v>
      </c>
      <c r="G74" s="261">
        <v>395</v>
      </c>
      <c r="H74" s="261">
        <v>597</v>
      </c>
      <c r="I74" s="262">
        <v>376</v>
      </c>
      <c r="J74" s="260">
        <v>-3</v>
      </c>
      <c r="K74" s="263">
        <v>-0.7978723404255319</v>
      </c>
    </row>
    <row r="75" spans="1:11" s="113" customFormat="1" ht="13.5" customHeight="1" x14ac:dyDescent="0.15">
      <c r="A75" s="256">
        <v>91</v>
      </c>
      <c r="B75" s="257" t="s">
        <v>313</v>
      </c>
      <c r="C75" s="258"/>
      <c r="D75" s="259">
        <v>0.27011057651726178</v>
      </c>
      <c r="E75" s="553">
        <v>32</v>
      </c>
      <c r="F75" s="552">
        <v>33</v>
      </c>
      <c r="G75" s="552">
        <v>31</v>
      </c>
      <c r="H75" s="552">
        <v>28</v>
      </c>
      <c r="I75" s="554">
        <v>31</v>
      </c>
      <c r="J75" s="260">
        <v>1</v>
      </c>
      <c r="K75" s="263">
        <v>3.225806451612903</v>
      </c>
    </row>
    <row r="76" spans="1:11" s="113" customFormat="1" ht="13.5" customHeight="1" x14ac:dyDescent="0.15">
      <c r="A76" s="256">
        <v>92</v>
      </c>
      <c r="B76" s="257" t="s">
        <v>314</v>
      </c>
      <c r="C76" s="258"/>
      <c r="D76" s="259">
        <v>2.1271207900734361</v>
      </c>
      <c r="E76" s="260">
        <v>252</v>
      </c>
      <c r="F76" s="261">
        <v>226</v>
      </c>
      <c r="G76" s="261">
        <v>259</v>
      </c>
      <c r="H76" s="261">
        <v>255</v>
      </c>
      <c r="I76" s="262">
        <v>245</v>
      </c>
      <c r="J76" s="260">
        <v>7</v>
      </c>
      <c r="K76" s="263">
        <v>2.8571428571428572</v>
      </c>
    </row>
    <row r="77" spans="1:11" s="86" customFormat="1" ht="13.5" customHeight="1" x14ac:dyDescent="0.2">
      <c r="A77" s="256">
        <v>93</v>
      </c>
      <c r="B77" s="257" t="s">
        <v>315</v>
      </c>
      <c r="C77" s="258"/>
      <c r="D77" s="259">
        <v>0.15193719929095972</v>
      </c>
      <c r="E77" s="553">
        <v>18</v>
      </c>
      <c r="F77" s="552">
        <v>13</v>
      </c>
      <c r="G77" s="552">
        <v>8</v>
      </c>
      <c r="H77" s="552">
        <v>7</v>
      </c>
      <c r="I77" s="554">
        <v>27</v>
      </c>
      <c r="J77" s="260">
        <v>-9</v>
      </c>
      <c r="K77" s="263">
        <v>-33.333333333333336</v>
      </c>
    </row>
    <row r="78" spans="1:11" s="346" customFormat="1" ht="13.5" customHeight="1" x14ac:dyDescent="0.2">
      <c r="A78" s="256">
        <v>94</v>
      </c>
      <c r="B78" s="257" t="s">
        <v>316</v>
      </c>
      <c r="C78" s="258"/>
      <c r="D78" s="259">
        <v>2.1271207900734361</v>
      </c>
      <c r="E78" s="260">
        <v>252</v>
      </c>
      <c r="F78" s="261">
        <v>147</v>
      </c>
      <c r="G78" s="261">
        <v>171</v>
      </c>
      <c r="H78" s="261">
        <v>172</v>
      </c>
      <c r="I78" s="262">
        <v>260</v>
      </c>
      <c r="J78" s="260">
        <v>-8</v>
      </c>
      <c r="K78" s="263">
        <v>-3.0769230769230771</v>
      </c>
    </row>
    <row r="79" spans="1:11" s="86" customFormat="1" ht="13.5" customHeight="1" x14ac:dyDescent="0.2">
      <c r="A79" s="270" t="s">
        <v>317</v>
      </c>
      <c r="B79" s="271" t="s">
        <v>318</v>
      </c>
      <c r="C79" s="272"/>
      <c r="D79" s="273">
        <v>0.53178019751835903</v>
      </c>
      <c r="E79" s="555">
        <v>63</v>
      </c>
      <c r="F79" s="556">
        <v>12</v>
      </c>
      <c r="G79" s="556">
        <v>19</v>
      </c>
      <c r="H79" s="556">
        <v>18</v>
      </c>
      <c r="I79" s="557">
        <v>59</v>
      </c>
      <c r="J79" s="274">
        <v>4</v>
      </c>
      <c r="K79" s="551">
        <v>6.7796610169491522</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95" customHeight="1" x14ac:dyDescent="0.2">
      <c r="A82" s="116" t="s">
        <v>364</v>
      </c>
      <c r="B82" s="116"/>
      <c r="C82" s="116"/>
      <c r="D82" s="116"/>
      <c r="E82" s="116"/>
      <c r="F82" s="116"/>
      <c r="G82" s="116"/>
      <c r="H82" s="116"/>
      <c r="I82" s="116"/>
      <c r="J82" s="116"/>
      <c r="K82" s="116"/>
    </row>
    <row r="83" spans="1:11" ht="21" customHeight="1" x14ac:dyDescent="0.2">
      <c r="A83" s="382" t="s">
        <v>365</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3" t="s">
        <v>366</v>
      </c>
      <c r="B85" s="86"/>
      <c r="C85" s="86"/>
      <c r="D85" s="86"/>
      <c r="E85" s="86"/>
      <c r="F85" s="86"/>
      <c r="G85" s="86"/>
      <c r="H85" s="86"/>
      <c r="I85" s="86"/>
      <c r="J85" s="86"/>
      <c r="K85" s="8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7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6">
    <mergeCell ref="H8:H9"/>
    <mergeCell ref="I8:I9"/>
    <mergeCell ref="A82:K82"/>
    <mergeCell ref="A83:K83"/>
    <mergeCell ref="A84:K84"/>
    <mergeCell ref="A86:K86"/>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6" fitToHeight="0" orientation="portrait" r:id="rId1"/>
  <headerFooter alignWithMargins="0"/>
  <rowBreaks count="1" manualBreakCount="1">
    <brk id="59"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FCB27-6738-40ED-82E2-72F59A163A5D}">
  <sheetPr codeName="Tabelle22">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6.2" customHeight="1" x14ac:dyDescent="0.2">
      <c r="A2" s="35"/>
      <c r="B2" s="36"/>
      <c r="C2" s="204"/>
      <c r="D2" s="36"/>
      <c r="E2" s="36"/>
      <c r="F2" s="36"/>
      <c r="G2" s="36"/>
      <c r="H2" s="36"/>
      <c r="I2" s="36"/>
      <c r="J2" s="36"/>
    </row>
    <row r="3" spans="1:15" s="39" customFormat="1" ht="24.95" customHeight="1" x14ac:dyDescent="0.2">
      <c r="A3" s="37" t="s">
        <v>367</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334</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83" t="s">
        <v>368</v>
      </c>
      <c r="E7" s="384"/>
      <c r="F7" s="384"/>
      <c r="G7" s="384"/>
      <c r="H7" s="385"/>
      <c r="I7" s="51" t="s">
        <v>358</v>
      </c>
      <c r="J7" s="52"/>
      <c r="K7" s="53"/>
      <c r="L7" s="53"/>
      <c r="M7" s="53"/>
      <c r="N7" s="53"/>
      <c r="O7" s="53"/>
    </row>
    <row r="8" spans="1:15" ht="21.75" customHeight="1" x14ac:dyDescent="0.2">
      <c r="A8" s="229"/>
      <c r="B8" s="230"/>
      <c r="C8" s="56"/>
      <c r="D8" s="57" t="s">
        <v>334</v>
      </c>
      <c r="E8" s="57" t="s">
        <v>336</v>
      </c>
      <c r="F8" s="57" t="s">
        <v>337</v>
      </c>
      <c r="G8" s="57" t="s">
        <v>338</v>
      </c>
      <c r="H8" s="57" t="s">
        <v>339</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11420</v>
      </c>
      <c r="E11" s="79">
        <v>9981</v>
      </c>
      <c r="F11" s="79">
        <v>11015</v>
      </c>
      <c r="G11" s="79">
        <v>9490</v>
      </c>
      <c r="H11" s="105">
        <v>11601</v>
      </c>
      <c r="I11" s="80">
        <v>-181</v>
      </c>
      <c r="J11" s="81">
        <v>-1.5602103266959746</v>
      </c>
    </row>
    <row r="12" spans="1:15" ht="24.95" customHeight="1" x14ac:dyDescent="0.2">
      <c r="A12" s="158" t="s">
        <v>124</v>
      </c>
      <c r="B12" s="159" t="s">
        <v>125</v>
      </c>
      <c r="C12" s="78">
        <v>0.70928196147110334</v>
      </c>
      <c r="D12" s="80">
        <v>81</v>
      </c>
      <c r="E12" s="79">
        <v>34</v>
      </c>
      <c r="F12" s="79">
        <v>9</v>
      </c>
      <c r="G12" s="79">
        <v>45</v>
      </c>
      <c r="H12" s="105">
        <v>76</v>
      </c>
      <c r="I12" s="80">
        <v>5</v>
      </c>
      <c r="J12" s="81">
        <v>6.5789473684210522</v>
      </c>
    </row>
    <row r="13" spans="1:15" ht="24.95" customHeight="1" x14ac:dyDescent="0.2">
      <c r="A13" s="158" t="s">
        <v>126</v>
      </c>
      <c r="B13" s="164" t="s">
        <v>208</v>
      </c>
      <c r="C13" s="78">
        <v>0.34150612959719789</v>
      </c>
      <c r="D13" s="80">
        <v>39</v>
      </c>
      <c r="E13" s="79">
        <v>62</v>
      </c>
      <c r="F13" s="79">
        <v>62</v>
      </c>
      <c r="G13" s="79">
        <v>37</v>
      </c>
      <c r="H13" s="105">
        <v>100</v>
      </c>
      <c r="I13" s="80">
        <v>-61</v>
      </c>
      <c r="J13" s="81">
        <v>-61</v>
      </c>
    </row>
    <row r="14" spans="1:15" s="180" customFormat="1" ht="24.95" customHeight="1" x14ac:dyDescent="0.2">
      <c r="A14" s="158" t="s">
        <v>209</v>
      </c>
      <c r="B14" s="164" t="s">
        <v>129</v>
      </c>
      <c r="C14" s="78">
        <v>5.4465849387040279</v>
      </c>
      <c r="D14" s="80">
        <v>622</v>
      </c>
      <c r="E14" s="79">
        <v>486</v>
      </c>
      <c r="F14" s="79">
        <v>603</v>
      </c>
      <c r="G14" s="79">
        <v>379</v>
      </c>
      <c r="H14" s="105">
        <v>458</v>
      </c>
      <c r="I14" s="80">
        <v>164</v>
      </c>
      <c r="J14" s="81">
        <v>35.807860262008731</v>
      </c>
      <c r="K14" s="53"/>
      <c r="L14" s="53"/>
      <c r="M14" s="53"/>
      <c r="N14" s="53"/>
      <c r="O14" s="53"/>
    </row>
    <row r="15" spans="1:15" ht="24.95" customHeight="1" x14ac:dyDescent="0.2">
      <c r="A15" s="158" t="s">
        <v>210</v>
      </c>
      <c r="B15" s="164" t="s">
        <v>211</v>
      </c>
      <c r="C15" s="78">
        <v>0.95446584938704027</v>
      </c>
      <c r="D15" s="80">
        <v>109</v>
      </c>
      <c r="E15" s="79">
        <v>119</v>
      </c>
      <c r="F15" s="79">
        <v>248</v>
      </c>
      <c r="G15" s="79">
        <v>121</v>
      </c>
      <c r="H15" s="105">
        <v>148</v>
      </c>
      <c r="I15" s="80">
        <v>-39</v>
      </c>
      <c r="J15" s="81">
        <v>-26.351351351351351</v>
      </c>
    </row>
    <row r="16" spans="1:15" s="180" customFormat="1" ht="24.95" customHeight="1" x14ac:dyDescent="0.2">
      <c r="A16" s="158" t="s">
        <v>212</v>
      </c>
      <c r="B16" s="164" t="s">
        <v>133</v>
      </c>
      <c r="C16" s="78">
        <v>2.7145359019264448</v>
      </c>
      <c r="D16" s="80">
        <v>310</v>
      </c>
      <c r="E16" s="79">
        <v>155</v>
      </c>
      <c r="F16" s="79">
        <v>163</v>
      </c>
      <c r="G16" s="79">
        <v>119</v>
      </c>
      <c r="H16" s="105">
        <v>149</v>
      </c>
      <c r="I16" s="80">
        <v>161</v>
      </c>
      <c r="J16" s="81">
        <v>108.05369127516778</v>
      </c>
      <c r="K16" s="53"/>
      <c r="L16" s="53"/>
      <c r="M16" s="53"/>
      <c r="N16" s="53"/>
      <c r="O16" s="53"/>
    </row>
    <row r="17" spans="1:15" ht="24.95" customHeight="1" x14ac:dyDescent="0.2">
      <c r="A17" s="158" t="s">
        <v>134</v>
      </c>
      <c r="B17" s="164" t="s">
        <v>214</v>
      </c>
      <c r="C17" s="78">
        <v>1.777583187390543</v>
      </c>
      <c r="D17" s="80">
        <v>203</v>
      </c>
      <c r="E17" s="79">
        <v>212</v>
      </c>
      <c r="F17" s="79">
        <v>192</v>
      </c>
      <c r="G17" s="79">
        <v>139</v>
      </c>
      <c r="H17" s="105">
        <v>161</v>
      </c>
      <c r="I17" s="80">
        <v>42</v>
      </c>
      <c r="J17" s="81">
        <v>26.086956521739129</v>
      </c>
    </row>
    <row r="18" spans="1:15" s="180" customFormat="1" ht="24.95" customHeight="1" x14ac:dyDescent="0.2">
      <c r="A18" s="167" t="s">
        <v>136</v>
      </c>
      <c r="B18" s="168" t="s">
        <v>137</v>
      </c>
      <c r="C18" s="78">
        <v>3.0385288966725046</v>
      </c>
      <c r="D18" s="80">
        <v>347</v>
      </c>
      <c r="E18" s="79">
        <v>214</v>
      </c>
      <c r="F18" s="79">
        <v>307</v>
      </c>
      <c r="G18" s="79">
        <v>282</v>
      </c>
      <c r="H18" s="105">
        <v>406</v>
      </c>
      <c r="I18" s="80">
        <v>-59</v>
      </c>
      <c r="J18" s="81">
        <v>-14.532019704433498</v>
      </c>
      <c r="K18" s="53"/>
      <c r="L18" s="53"/>
      <c r="M18" s="53"/>
      <c r="N18" s="53"/>
      <c r="O18" s="53"/>
    </row>
    <row r="19" spans="1:15" ht="24.95" customHeight="1" x14ac:dyDescent="0.2">
      <c r="A19" s="158" t="s">
        <v>138</v>
      </c>
      <c r="B19" s="164" t="s">
        <v>139</v>
      </c>
      <c r="C19" s="78">
        <v>10.367775831873905</v>
      </c>
      <c r="D19" s="80">
        <v>1184</v>
      </c>
      <c r="E19" s="79">
        <v>1057</v>
      </c>
      <c r="F19" s="79">
        <v>1062</v>
      </c>
      <c r="G19" s="79">
        <v>979</v>
      </c>
      <c r="H19" s="105">
        <v>1118</v>
      </c>
      <c r="I19" s="80">
        <v>66</v>
      </c>
      <c r="J19" s="81">
        <v>5.9033989266547406</v>
      </c>
    </row>
    <row r="20" spans="1:15" s="180" customFormat="1" ht="24.95" customHeight="1" x14ac:dyDescent="0.2">
      <c r="A20" s="158" t="s">
        <v>140</v>
      </c>
      <c r="B20" s="164" t="s">
        <v>141</v>
      </c>
      <c r="C20" s="78">
        <v>4.0980735551663745</v>
      </c>
      <c r="D20" s="80">
        <v>468</v>
      </c>
      <c r="E20" s="79">
        <v>507</v>
      </c>
      <c r="F20" s="79">
        <v>562</v>
      </c>
      <c r="G20" s="79">
        <v>494</v>
      </c>
      <c r="H20" s="105">
        <v>469</v>
      </c>
      <c r="I20" s="80">
        <v>-1</v>
      </c>
      <c r="J20" s="81">
        <v>-0.21321961620469082</v>
      </c>
      <c r="K20" s="53"/>
      <c r="L20" s="53"/>
      <c r="M20" s="53"/>
      <c r="N20" s="53"/>
      <c r="O20" s="53"/>
    </row>
    <row r="21" spans="1:15" ht="24.95" customHeight="1" x14ac:dyDescent="0.2">
      <c r="A21" s="167" t="s">
        <v>142</v>
      </c>
      <c r="B21" s="168" t="s">
        <v>143</v>
      </c>
      <c r="C21" s="78">
        <v>6.1908931698774081</v>
      </c>
      <c r="D21" s="80">
        <v>707</v>
      </c>
      <c r="E21" s="79">
        <v>643</v>
      </c>
      <c r="F21" s="79">
        <v>649</v>
      </c>
      <c r="G21" s="79">
        <v>696</v>
      </c>
      <c r="H21" s="105">
        <v>671</v>
      </c>
      <c r="I21" s="80">
        <v>36</v>
      </c>
      <c r="J21" s="81">
        <v>5.3651266766020864</v>
      </c>
    </row>
    <row r="22" spans="1:15" ht="24.95" customHeight="1" x14ac:dyDescent="0.2">
      <c r="A22" s="167" t="s">
        <v>144</v>
      </c>
      <c r="B22" s="164" t="s">
        <v>145</v>
      </c>
      <c r="C22" s="78">
        <v>7.9071803852889664</v>
      </c>
      <c r="D22" s="80">
        <v>903</v>
      </c>
      <c r="E22" s="79">
        <v>696</v>
      </c>
      <c r="F22" s="79">
        <v>730</v>
      </c>
      <c r="G22" s="79">
        <v>651</v>
      </c>
      <c r="H22" s="105">
        <v>680</v>
      </c>
      <c r="I22" s="80">
        <v>223</v>
      </c>
      <c r="J22" s="81">
        <v>32.794117647058826</v>
      </c>
    </row>
    <row r="23" spans="1:15" ht="24.95" customHeight="1" x14ac:dyDescent="0.2">
      <c r="A23" s="158" t="s">
        <v>146</v>
      </c>
      <c r="B23" s="164" t="s">
        <v>147</v>
      </c>
      <c r="C23" s="78">
        <v>1.5323992994746058</v>
      </c>
      <c r="D23" s="80">
        <v>175</v>
      </c>
      <c r="E23" s="79">
        <v>202</v>
      </c>
      <c r="F23" s="79">
        <v>242</v>
      </c>
      <c r="G23" s="79">
        <v>184</v>
      </c>
      <c r="H23" s="105">
        <v>214</v>
      </c>
      <c r="I23" s="80">
        <v>-39</v>
      </c>
      <c r="J23" s="81">
        <v>-18.22429906542056</v>
      </c>
    </row>
    <row r="24" spans="1:15" ht="24.95" customHeight="1" x14ac:dyDescent="0.2">
      <c r="A24" s="158" t="s">
        <v>148</v>
      </c>
      <c r="B24" s="164" t="s">
        <v>215</v>
      </c>
      <c r="C24" s="78">
        <v>6.9527145359019267</v>
      </c>
      <c r="D24" s="80">
        <v>794</v>
      </c>
      <c r="E24" s="79">
        <v>754</v>
      </c>
      <c r="F24" s="79">
        <v>878</v>
      </c>
      <c r="G24" s="79">
        <v>747</v>
      </c>
      <c r="H24" s="105">
        <v>823</v>
      </c>
      <c r="I24" s="80">
        <v>-29</v>
      </c>
      <c r="J24" s="81">
        <v>-3.5236938031591736</v>
      </c>
    </row>
    <row r="25" spans="1:15" ht="24.95" customHeight="1" x14ac:dyDescent="0.2">
      <c r="A25" s="158" t="s">
        <v>150</v>
      </c>
      <c r="B25" s="171" t="s">
        <v>151</v>
      </c>
      <c r="C25" s="78">
        <v>15.95446584938704</v>
      </c>
      <c r="D25" s="80">
        <v>1822</v>
      </c>
      <c r="E25" s="79">
        <v>1997</v>
      </c>
      <c r="F25" s="79">
        <v>2415</v>
      </c>
      <c r="G25" s="79">
        <v>2273</v>
      </c>
      <c r="H25" s="105">
        <v>2240</v>
      </c>
      <c r="I25" s="80">
        <v>-418</v>
      </c>
      <c r="J25" s="81">
        <v>-18.660714285714285</v>
      </c>
    </row>
    <row r="26" spans="1:15" ht="24.95" customHeight="1" x14ac:dyDescent="0.2">
      <c r="A26" s="158" t="s">
        <v>217</v>
      </c>
      <c r="B26" s="171" t="s">
        <v>153</v>
      </c>
      <c r="C26" s="78">
        <v>4.9211908931698778</v>
      </c>
      <c r="D26" s="80">
        <v>562</v>
      </c>
      <c r="E26" s="79">
        <v>715</v>
      </c>
      <c r="F26" s="79">
        <v>851</v>
      </c>
      <c r="G26" s="79">
        <v>712</v>
      </c>
      <c r="H26" s="105">
        <v>773</v>
      </c>
      <c r="I26" s="80">
        <v>-211</v>
      </c>
      <c r="J26" s="81">
        <v>-27.296248382923675</v>
      </c>
    </row>
    <row r="27" spans="1:15" ht="24.95" customHeight="1" x14ac:dyDescent="0.2">
      <c r="A27" s="167">
        <v>782.78300000000002</v>
      </c>
      <c r="B27" s="170" t="s">
        <v>154</v>
      </c>
      <c r="C27" s="78">
        <v>11.033274956217163</v>
      </c>
      <c r="D27" s="80">
        <v>1260</v>
      </c>
      <c r="E27" s="79">
        <v>1282</v>
      </c>
      <c r="F27" s="79">
        <v>1564</v>
      </c>
      <c r="G27" s="79">
        <v>1561</v>
      </c>
      <c r="H27" s="105">
        <v>1467</v>
      </c>
      <c r="I27" s="80">
        <v>-207</v>
      </c>
      <c r="J27" s="81">
        <v>-14.110429447852761</v>
      </c>
    </row>
    <row r="28" spans="1:15" ht="24.95" customHeight="1" x14ac:dyDescent="0.2">
      <c r="A28" s="158" t="s">
        <v>155</v>
      </c>
      <c r="B28" s="164" t="s">
        <v>156</v>
      </c>
      <c r="C28" s="78">
        <v>2.9772329246935203</v>
      </c>
      <c r="D28" s="80">
        <v>340</v>
      </c>
      <c r="E28" s="79">
        <v>361</v>
      </c>
      <c r="F28" s="79">
        <v>385</v>
      </c>
      <c r="G28" s="79">
        <v>296</v>
      </c>
      <c r="H28" s="105">
        <v>347</v>
      </c>
      <c r="I28" s="80">
        <v>-7</v>
      </c>
      <c r="J28" s="81">
        <v>-2.0172910662824206</v>
      </c>
    </row>
    <row r="29" spans="1:15" ht="24.95" customHeight="1" x14ac:dyDescent="0.2">
      <c r="A29" s="158" t="s">
        <v>157</v>
      </c>
      <c r="B29" s="164" t="s">
        <v>158</v>
      </c>
      <c r="C29" s="78">
        <v>8.5989492119089324</v>
      </c>
      <c r="D29" s="80">
        <v>982</v>
      </c>
      <c r="E29" s="79">
        <v>532</v>
      </c>
      <c r="F29" s="79">
        <v>834</v>
      </c>
      <c r="G29" s="79">
        <v>518</v>
      </c>
      <c r="H29" s="105">
        <v>995</v>
      </c>
      <c r="I29" s="80">
        <v>-13</v>
      </c>
      <c r="J29" s="81">
        <v>-1.306532663316583</v>
      </c>
    </row>
    <row r="30" spans="1:15" ht="24.95" customHeight="1" x14ac:dyDescent="0.2">
      <c r="A30" s="158">
        <v>86</v>
      </c>
      <c r="B30" s="164" t="s">
        <v>159</v>
      </c>
      <c r="C30" s="78">
        <v>8.1260945709281955</v>
      </c>
      <c r="D30" s="80">
        <v>928</v>
      </c>
      <c r="E30" s="79">
        <v>1385</v>
      </c>
      <c r="F30" s="79">
        <v>987</v>
      </c>
      <c r="G30" s="79">
        <v>821</v>
      </c>
      <c r="H30" s="105">
        <v>937</v>
      </c>
      <c r="I30" s="80">
        <v>-9</v>
      </c>
      <c r="J30" s="81">
        <v>-0.96051227321237997</v>
      </c>
    </row>
    <row r="31" spans="1:15" ht="24.95" customHeight="1" x14ac:dyDescent="0.2">
      <c r="A31" s="158">
        <v>87.88</v>
      </c>
      <c r="B31" s="171" t="s">
        <v>160</v>
      </c>
      <c r="C31" s="78">
        <v>8.50262697022767</v>
      </c>
      <c r="D31" s="80">
        <v>971</v>
      </c>
      <c r="E31" s="79">
        <v>545</v>
      </c>
      <c r="F31" s="79">
        <v>652</v>
      </c>
      <c r="G31" s="79">
        <v>586</v>
      </c>
      <c r="H31" s="105">
        <v>1005</v>
      </c>
      <c r="I31" s="80">
        <v>-34</v>
      </c>
      <c r="J31" s="81">
        <v>-3.383084577114428</v>
      </c>
    </row>
    <row r="32" spans="1:15" ht="24.95" customHeight="1" x14ac:dyDescent="0.2">
      <c r="A32" s="158" t="s">
        <v>161</v>
      </c>
      <c r="B32" s="164" t="s">
        <v>162</v>
      </c>
      <c r="C32" s="78">
        <v>9.2556917688266207</v>
      </c>
      <c r="D32" s="80">
        <v>1057</v>
      </c>
      <c r="E32" s="79">
        <v>506</v>
      </c>
      <c r="F32" s="79">
        <v>638</v>
      </c>
      <c r="G32" s="79">
        <v>502</v>
      </c>
      <c r="H32" s="105">
        <v>1062</v>
      </c>
      <c r="I32" s="80">
        <v>-5</v>
      </c>
      <c r="J32" s="81">
        <v>-0.47080979284369112</v>
      </c>
    </row>
    <row r="33" spans="1:10" ht="24.95" customHeight="1" x14ac:dyDescent="0.2">
      <c r="A33" s="158"/>
      <c r="B33" s="171"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0.70928196147110334</v>
      </c>
      <c r="D35" s="80">
        <v>81</v>
      </c>
      <c r="E35" s="79">
        <v>34</v>
      </c>
      <c r="F35" s="79">
        <v>9</v>
      </c>
      <c r="G35" s="79">
        <v>45</v>
      </c>
      <c r="H35" s="105">
        <v>76</v>
      </c>
      <c r="I35" s="80">
        <v>5</v>
      </c>
      <c r="J35" s="81">
        <v>6.5789473684210522</v>
      </c>
    </row>
    <row r="36" spans="1:10" ht="24.95" customHeight="1" x14ac:dyDescent="0.2">
      <c r="A36" s="239" t="s">
        <v>165</v>
      </c>
      <c r="B36" s="240" t="s">
        <v>166</v>
      </c>
      <c r="C36" s="78">
        <v>8.8266199649737302</v>
      </c>
      <c r="D36" s="80">
        <v>1008</v>
      </c>
      <c r="E36" s="79">
        <v>762</v>
      </c>
      <c r="F36" s="79">
        <v>972</v>
      </c>
      <c r="G36" s="79">
        <v>698</v>
      </c>
      <c r="H36" s="105">
        <v>964</v>
      </c>
      <c r="I36" s="80">
        <v>44</v>
      </c>
      <c r="J36" s="81">
        <v>4.5643153526970952</v>
      </c>
    </row>
    <row r="37" spans="1:10" ht="24.95" customHeight="1" x14ac:dyDescent="0.2">
      <c r="A37" s="241" t="s">
        <v>167</v>
      </c>
      <c r="B37" s="242" t="s">
        <v>168</v>
      </c>
      <c r="C37" s="90">
        <v>90.464098073555164</v>
      </c>
      <c r="D37" s="108">
        <v>10331</v>
      </c>
      <c r="E37" s="109">
        <v>9185</v>
      </c>
      <c r="F37" s="109">
        <v>10034</v>
      </c>
      <c r="G37" s="109">
        <v>8747</v>
      </c>
      <c r="H37" s="110">
        <v>10561</v>
      </c>
      <c r="I37" s="108">
        <v>-230</v>
      </c>
      <c r="J37" s="111">
        <v>-2.1778240696903701</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369</v>
      </c>
      <c r="B40" s="279"/>
      <c r="C40" s="279"/>
      <c r="D40" s="279"/>
      <c r="E40" s="279"/>
      <c r="F40" s="279"/>
      <c r="G40" s="279"/>
      <c r="H40" s="279"/>
      <c r="I40" s="279"/>
      <c r="J40" s="279"/>
    </row>
    <row r="41" spans="1:10" s="86" customFormat="1" ht="30.6" customHeight="1" x14ac:dyDescent="0.2">
      <c r="A41" s="116" t="s">
        <v>219</v>
      </c>
      <c r="B41" s="116"/>
      <c r="C41" s="116"/>
      <c r="D41" s="116"/>
      <c r="E41" s="116"/>
      <c r="F41" s="116"/>
      <c r="G41" s="116"/>
      <c r="H41" s="116"/>
      <c r="I41" s="116"/>
      <c r="J41" s="116"/>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pans="1:1" s="53" customFormat="1" ht="15.95" customHeight="1" x14ac:dyDescent="0.2"/>
    <row r="82" spans="1:1" s="53" customFormat="1" ht="15.95" customHeight="1" x14ac:dyDescent="0.2"/>
    <row r="83" spans="1:1" s="53" customFormat="1" ht="15.95" customHeight="1" x14ac:dyDescent="0.2"/>
    <row r="84" spans="1:1" s="53" customFormat="1" ht="15.95" customHeight="1" x14ac:dyDescent="0.2"/>
    <row r="85" spans="1:1" s="53" customFormat="1" ht="15.95" customHeight="1" x14ac:dyDescent="0.2"/>
    <row r="86" spans="1:1" s="53" customFormat="1" ht="15.95" customHeight="1" x14ac:dyDescent="0.2"/>
    <row r="87" spans="1:1" s="53" customFormat="1" ht="15.95" customHeight="1" x14ac:dyDescent="0.2"/>
    <row r="88" spans="1:1" s="53" customFormat="1" ht="15.95" customHeight="1" x14ac:dyDescent="0.2">
      <c r="A88" s="386"/>
    </row>
    <row r="89" spans="1:1" s="53" customFormat="1" ht="15.95" customHeight="1" x14ac:dyDescent="0.2"/>
    <row r="90" spans="1:1" s="53" customFormat="1" ht="15.95" customHeight="1" x14ac:dyDescent="0.2"/>
    <row r="91" spans="1:1" s="53" customFormat="1" ht="15.95" customHeight="1" x14ac:dyDescent="0.2"/>
    <row r="92" spans="1:1" s="53" customFormat="1" ht="15.95" customHeight="1" x14ac:dyDescent="0.2"/>
    <row r="93" spans="1:1" s="53" customFormat="1" ht="15.95" customHeight="1" x14ac:dyDescent="0.2"/>
    <row r="94" spans="1:1" s="53" customFormat="1" ht="15.95" customHeight="1" x14ac:dyDescent="0.2"/>
    <row r="95" spans="1:1" s="53" customFormat="1" ht="15.95" customHeight="1" x14ac:dyDescent="0.2"/>
    <row r="96" spans="1:1"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5"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FBEB6-5227-4389-BD64-638F1ACDB5F2}">
  <sheetPr codeName="Tabelle18">
    <pageSetUpPr fitToPage="1"/>
  </sheetPr>
  <dimension ref="A1:Q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7" customFormat="1" ht="36.75" customHeight="1" x14ac:dyDescent="0.2">
      <c r="A1" s="32"/>
      <c r="B1" s="33"/>
      <c r="C1" s="33"/>
      <c r="D1" s="33"/>
      <c r="E1" s="33"/>
      <c r="F1" s="33"/>
      <c r="G1" s="33"/>
      <c r="H1" s="33"/>
      <c r="I1" s="33"/>
      <c r="J1" s="33"/>
      <c r="K1" s="34" t="s">
        <v>38</v>
      </c>
    </row>
    <row r="2" spans="1:17" customFormat="1" ht="6.2" customHeight="1" x14ac:dyDescent="0.2">
      <c r="A2" s="35"/>
      <c r="B2" s="36"/>
      <c r="C2" s="36"/>
      <c r="D2" s="36"/>
      <c r="E2" s="36"/>
      <c r="F2" s="36"/>
      <c r="G2" s="36"/>
      <c r="H2" s="36"/>
      <c r="I2" s="36"/>
      <c r="J2" s="36"/>
      <c r="K2" s="36"/>
    </row>
    <row r="3" spans="1:17" s="39" customFormat="1" ht="24.95" customHeight="1" x14ac:dyDescent="0.2">
      <c r="A3" s="37" t="s">
        <v>370</v>
      </c>
      <c r="B3" s="38"/>
      <c r="C3" s="38"/>
      <c r="D3" s="38"/>
      <c r="E3" s="38"/>
      <c r="F3" s="38"/>
      <c r="G3" s="38"/>
      <c r="H3" s="38"/>
      <c r="I3" s="38"/>
      <c r="J3" s="38"/>
      <c r="K3" s="38"/>
    </row>
    <row r="4" spans="1:17" s="39" customFormat="1" ht="12" customHeight="1" x14ac:dyDescent="0.2">
      <c r="A4" s="40" t="s">
        <v>84</v>
      </c>
      <c r="B4" s="40"/>
      <c r="C4" s="40"/>
      <c r="D4" s="40"/>
      <c r="E4" s="40"/>
      <c r="F4" s="40"/>
      <c r="G4" s="40"/>
      <c r="H4" s="40"/>
      <c r="I4" s="40"/>
      <c r="J4" s="40"/>
      <c r="K4" s="40"/>
    </row>
    <row r="5" spans="1:17" s="39" customFormat="1" ht="12" customHeight="1" x14ac:dyDescent="0.2">
      <c r="A5" s="41" t="s">
        <v>334</v>
      </c>
      <c r="B5" s="41"/>
      <c r="C5" s="41"/>
      <c r="D5" s="41"/>
      <c r="E5" s="41"/>
      <c r="F5" s="206"/>
      <c r="G5" s="206"/>
      <c r="H5" s="206"/>
      <c r="I5" s="206"/>
      <c r="J5" s="206"/>
      <c r="K5" s="206"/>
    </row>
    <row r="6" spans="1:17" s="39" customFormat="1" ht="11.25" customHeight="1" x14ac:dyDescent="0.2">
      <c r="A6" s="186"/>
      <c r="B6" s="187"/>
      <c r="C6" s="187"/>
      <c r="D6" s="187"/>
      <c r="E6" s="187"/>
      <c r="F6" s="187"/>
      <c r="G6" s="187"/>
      <c r="H6" s="187"/>
      <c r="I6" s="187"/>
      <c r="J6" s="187"/>
    </row>
    <row r="7" spans="1:17" customFormat="1" ht="24.95" customHeight="1" x14ac:dyDescent="0.2">
      <c r="A7" s="51" t="s">
        <v>332</v>
      </c>
      <c r="B7" s="46"/>
      <c r="C7" s="46"/>
      <c r="D7" s="47" t="s">
        <v>86</v>
      </c>
      <c r="E7" s="375" t="s">
        <v>371</v>
      </c>
      <c r="F7" s="376"/>
      <c r="G7" s="376"/>
      <c r="H7" s="376"/>
      <c r="I7" s="377"/>
      <c r="J7" s="51" t="s">
        <v>358</v>
      </c>
      <c r="K7" s="52"/>
      <c r="L7" s="53"/>
      <c r="M7" s="53"/>
      <c r="N7" s="53"/>
      <c r="O7" s="53"/>
      <c r="Q7" s="387"/>
    </row>
    <row r="8" spans="1:17" ht="21.75" customHeight="1" x14ac:dyDescent="0.2">
      <c r="A8" s="54"/>
      <c r="B8" s="55"/>
      <c r="C8" s="55"/>
      <c r="D8" s="56"/>
      <c r="E8" s="57" t="s">
        <v>334</v>
      </c>
      <c r="F8" s="57" t="s">
        <v>336</v>
      </c>
      <c r="G8" s="57" t="s">
        <v>337</v>
      </c>
      <c r="H8" s="57" t="s">
        <v>338</v>
      </c>
      <c r="I8" s="57" t="s">
        <v>339</v>
      </c>
      <c r="J8" s="58"/>
      <c r="K8" s="59"/>
    </row>
    <row r="9" spans="1:17" ht="12" customHeight="1" x14ac:dyDescent="0.2">
      <c r="A9" s="54"/>
      <c r="B9" s="55"/>
      <c r="C9" s="55"/>
      <c r="D9" s="56"/>
      <c r="E9" s="60"/>
      <c r="F9" s="60"/>
      <c r="G9" s="60"/>
      <c r="H9" s="60"/>
      <c r="I9" s="60"/>
      <c r="J9" s="61" t="s">
        <v>94</v>
      </c>
      <c r="K9" s="62" t="s">
        <v>95</v>
      </c>
    </row>
    <row r="10" spans="1:17" ht="12" customHeight="1" x14ac:dyDescent="0.2">
      <c r="A10" s="63"/>
      <c r="B10" s="64"/>
      <c r="C10" s="64"/>
      <c r="D10" s="65"/>
      <c r="E10" s="66">
        <v>1</v>
      </c>
      <c r="F10" s="66">
        <v>2</v>
      </c>
      <c r="G10" s="66">
        <v>3</v>
      </c>
      <c r="H10" s="66">
        <v>4</v>
      </c>
      <c r="I10" s="66">
        <v>5</v>
      </c>
      <c r="J10" s="66">
        <v>6</v>
      </c>
      <c r="K10" s="66">
        <v>7</v>
      </c>
    </row>
    <row r="11" spans="1:17" ht="18" customHeight="1" x14ac:dyDescent="0.2">
      <c r="A11" s="243" t="s">
        <v>96</v>
      </c>
      <c r="B11" s="244"/>
      <c r="C11" s="245"/>
      <c r="D11" s="246">
        <v>100</v>
      </c>
      <c r="E11" s="250">
        <v>11420</v>
      </c>
      <c r="F11" s="295">
        <v>9981</v>
      </c>
      <c r="G11" s="295">
        <v>11015</v>
      </c>
      <c r="H11" s="295">
        <v>9490</v>
      </c>
      <c r="I11" s="249">
        <v>11601</v>
      </c>
      <c r="J11" s="250">
        <v>-181</v>
      </c>
      <c r="K11" s="251">
        <v>-1.5602103266959746</v>
      </c>
    </row>
    <row r="12" spans="1:17" ht="18" customHeight="1" x14ac:dyDescent="0.2">
      <c r="A12" s="252" t="s">
        <v>222</v>
      </c>
      <c r="B12" s="253"/>
      <c r="C12" s="253"/>
      <c r="D12" s="254"/>
      <c r="E12" s="267"/>
      <c r="F12" s="267"/>
      <c r="G12" s="267"/>
      <c r="H12" s="267"/>
      <c r="I12" s="267"/>
      <c r="J12" s="254"/>
      <c r="K12" s="255"/>
    </row>
    <row r="13" spans="1:17" ht="15.95" customHeight="1" x14ac:dyDescent="0.2">
      <c r="A13" s="256" t="s">
        <v>223</v>
      </c>
      <c r="B13" s="257"/>
      <c r="C13" s="258"/>
      <c r="D13" s="259">
        <v>22.942206654991242</v>
      </c>
      <c r="E13" s="260">
        <v>2620</v>
      </c>
      <c r="F13" s="261">
        <v>2396</v>
      </c>
      <c r="G13" s="261">
        <v>2700</v>
      </c>
      <c r="H13" s="261">
        <v>2588</v>
      </c>
      <c r="I13" s="262">
        <v>2856</v>
      </c>
      <c r="J13" s="260">
        <v>-236</v>
      </c>
      <c r="K13" s="263">
        <v>-8.2633053221288524</v>
      </c>
    </row>
    <row r="14" spans="1:17" ht="15.95" customHeight="1" x14ac:dyDescent="0.2">
      <c r="A14" s="256" t="s">
        <v>224</v>
      </c>
      <c r="B14" s="257"/>
      <c r="C14" s="258"/>
      <c r="D14" s="259">
        <v>45.639229422066549</v>
      </c>
      <c r="E14" s="260">
        <v>5212</v>
      </c>
      <c r="F14" s="261">
        <v>4672</v>
      </c>
      <c r="G14" s="261">
        <v>4892</v>
      </c>
      <c r="H14" s="261">
        <v>4300</v>
      </c>
      <c r="I14" s="262">
        <v>5309</v>
      </c>
      <c r="J14" s="260">
        <v>-97</v>
      </c>
      <c r="K14" s="263">
        <v>-1.8270860802411</v>
      </c>
    </row>
    <row r="15" spans="1:17" ht="15.95" customHeight="1" x14ac:dyDescent="0.2">
      <c r="A15" s="256" t="s">
        <v>225</v>
      </c>
      <c r="B15" s="257"/>
      <c r="C15" s="258"/>
      <c r="D15" s="259">
        <v>12.031523642732049</v>
      </c>
      <c r="E15" s="260">
        <v>1374</v>
      </c>
      <c r="F15" s="261">
        <v>1093</v>
      </c>
      <c r="G15" s="261">
        <v>1211</v>
      </c>
      <c r="H15" s="261">
        <v>1026</v>
      </c>
      <c r="I15" s="262">
        <v>1308</v>
      </c>
      <c r="J15" s="260">
        <v>66</v>
      </c>
      <c r="K15" s="263">
        <v>5.0458715596330279</v>
      </c>
    </row>
    <row r="16" spans="1:17" ht="15.95" customHeight="1" x14ac:dyDescent="0.2">
      <c r="A16" s="256" t="s">
        <v>226</v>
      </c>
      <c r="B16" s="257"/>
      <c r="C16" s="258"/>
      <c r="D16" s="259">
        <v>19.045534150612959</v>
      </c>
      <c r="E16" s="260">
        <v>2175</v>
      </c>
      <c r="F16" s="261">
        <v>1796</v>
      </c>
      <c r="G16" s="261">
        <v>2176</v>
      </c>
      <c r="H16" s="261">
        <v>1560</v>
      </c>
      <c r="I16" s="262">
        <v>2080</v>
      </c>
      <c r="J16" s="260">
        <v>95</v>
      </c>
      <c r="K16" s="263">
        <v>4.5673076923076925</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1.4098073555166375</v>
      </c>
      <c r="E18" s="260">
        <v>161</v>
      </c>
      <c r="F18" s="552">
        <v>50</v>
      </c>
      <c r="G18" s="552">
        <v>29</v>
      </c>
      <c r="H18" s="552">
        <v>72</v>
      </c>
      <c r="I18" s="262">
        <v>147</v>
      </c>
      <c r="J18" s="260">
        <v>14</v>
      </c>
      <c r="K18" s="263">
        <v>9.5238095238095237</v>
      </c>
    </row>
    <row r="19" spans="1:11" ht="13.5" customHeight="1" x14ac:dyDescent="0.2">
      <c r="A19" s="256" t="s">
        <v>235</v>
      </c>
      <c r="B19" s="257" t="s">
        <v>236</v>
      </c>
      <c r="C19" s="258"/>
      <c r="D19" s="259">
        <v>0.85814360770577935</v>
      </c>
      <c r="E19" s="553">
        <v>98</v>
      </c>
      <c r="F19" s="552">
        <v>38</v>
      </c>
      <c r="G19" s="552">
        <v>18</v>
      </c>
      <c r="H19" s="552">
        <v>65</v>
      </c>
      <c r="I19" s="554">
        <v>95</v>
      </c>
      <c r="J19" s="260">
        <v>3</v>
      </c>
      <c r="K19" s="263">
        <v>3.1578947368421053</v>
      </c>
    </row>
    <row r="20" spans="1:11" ht="13.5" customHeight="1" x14ac:dyDescent="0.2">
      <c r="A20" s="256">
        <v>12</v>
      </c>
      <c r="B20" s="257" t="s">
        <v>237</v>
      </c>
      <c r="C20" s="258"/>
      <c r="D20" s="259">
        <v>0.64798598949211905</v>
      </c>
      <c r="E20" s="553">
        <v>74</v>
      </c>
      <c r="F20" s="552">
        <v>54</v>
      </c>
      <c r="G20" s="552">
        <v>76</v>
      </c>
      <c r="H20" s="552">
        <v>67</v>
      </c>
      <c r="I20" s="262">
        <v>103</v>
      </c>
      <c r="J20" s="260">
        <v>-29</v>
      </c>
      <c r="K20" s="263">
        <v>-28.155339805825243</v>
      </c>
    </row>
    <row r="21" spans="1:11" ht="13.5" customHeight="1" x14ac:dyDescent="0.2">
      <c r="A21" s="256">
        <v>21</v>
      </c>
      <c r="B21" s="257" t="s">
        <v>238</v>
      </c>
      <c r="C21" s="258"/>
      <c r="D21" s="259">
        <v>0.49912434325744309</v>
      </c>
      <c r="E21" s="553">
        <v>57</v>
      </c>
      <c r="F21" s="552">
        <v>42</v>
      </c>
      <c r="G21" s="552">
        <v>38</v>
      </c>
      <c r="H21" s="552">
        <v>40</v>
      </c>
      <c r="I21" s="554">
        <v>63</v>
      </c>
      <c r="J21" s="260">
        <v>-6</v>
      </c>
      <c r="K21" s="263">
        <v>-9.5238095238095237</v>
      </c>
    </row>
    <row r="22" spans="1:11" ht="13.5" customHeight="1" x14ac:dyDescent="0.2">
      <c r="A22" s="256">
        <v>22</v>
      </c>
      <c r="B22" s="257" t="s">
        <v>239</v>
      </c>
      <c r="C22" s="258"/>
      <c r="D22" s="259">
        <v>0.57793345008756569</v>
      </c>
      <c r="E22" s="553">
        <v>66</v>
      </c>
      <c r="F22" s="552">
        <v>61</v>
      </c>
      <c r="G22" s="552">
        <v>51</v>
      </c>
      <c r="H22" s="552">
        <v>50</v>
      </c>
      <c r="I22" s="554">
        <v>80</v>
      </c>
      <c r="J22" s="260">
        <v>-14</v>
      </c>
      <c r="K22" s="263">
        <v>-17.5</v>
      </c>
    </row>
    <row r="23" spans="1:11" ht="13.5" customHeight="1" x14ac:dyDescent="0.2">
      <c r="A23" s="256">
        <v>23</v>
      </c>
      <c r="B23" s="257" t="s">
        <v>240</v>
      </c>
      <c r="C23" s="258"/>
      <c r="D23" s="259">
        <v>0.54290718038528896</v>
      </c>
      <c r="E23" s="553">
        <v>62</v>
      </c>
      <c r="F23" s="552">
        <v>64</v>
      </c>
      <c r="G23" s="552">
        <v>43</v>
      </c>
      <c r="H23" s="552">
        <v>35</v>
      </c>
      <c r="I23" s="554">
        <v>73</v>
      </c>
      <c r="J23" s="260">
        <v>-11</v>
      </c>
      <c r="K23" s="263">
        <v>-15.068493150684931</v>
      </c>
    </row>
    <row r="24" spans="1:11" ht="13.5" customHeight="1" x14ac:dyDescent="0.2">
      <c r="A24" s="256">
        <v>24</v>
      </c>
      <c r="B24" s="257" t="s">
        <v>241</v>
      </c>
      <c r="C24" s="258"/>
      <c r="D24" s="259">
        <v>2.3905429071803854</v>
      </c>
      <c r="E24" s="260">
        <v>273</v>
      </c>
      <c r="F24" s="261">
        <v>132</v>
      </c>
      <c r="G24" s="261">
        <v>130</v>
      </c>
      <c r="H24" s="261">
        <v>134</v>
      </c>
      <c r="I24" s="262">
        <v>134</v>
      </c>
      <c r="J24" s="260">
        <v>139</v>
      </c>
      <c r="K24" s="263">
        <v>103.73134328358209</v>
      </c>
    </row>
    <row r="25" spans="1:11" ht="13.5" customHeight="1" x14ac:dyDescent="0.2">
      <c r="A25" s="256">
        <v>25</v>
      </c>
      <c r="B25" s="257" t="s">
        <v>242</v>
      </c>
      <c r="C25" s="258"/>
      <c r="D25" s="259">
        <v>1.8301225919439579</v>
      </c>
      <c r="E25" s="260">
        <v>209</v>
      </c>
      <c r="F25" s="261">
        <v>203</v>
      </c>
      <c r="G25" s="261">
        <v>249</v>
      </c>
      <c r="H25" s="261">
        <v>165</v>
      </c>
      <c r="I25" s="262">
        <v>184</v>
      </c>
      <c r="J25" s="260">
        <v>25</v>
      </c>
      <c r="K25" s="263">
        <v>13.586956521739131</v>
      </c>
    </row>
    <row r="26" spans="1:11" ht="13.5" customHeight="1" x14ac:dyDescent="0.2">
      <c r="A26" s="256">
        <v>26</v>
      </c>
      <c r="B26" s="257" t="s">
        <v>243</v>
      </c>
      <c r="C26" s="258"/>
      <c r="D26" s="259">
        <v>1.5761821366024518</v>
      </c>
      <c r="E26" s="260">
        <v>180</v>
      </c>
      <c r="F26" s="261">
        <v>170</v>
      </c>
      <c r="G26" s="261">
        <v>214</v>
      </c>
      <c r="H26" s="261">
        <v>140</v>
      </c>
      <c r="I26" s="262">
        <v>220</v>
      </c>
      <c r="J26" s="260">
        <v>-40</v>
      </c>
      <c r="K26" s="263">
        <v>-18.181818181818183</v>
      </c>
    </row>
    <row r="27" spans="1:11" ht="13.5" customHeight="1" x14ac:dyDescent="0.2">
      <c r="A27" s="256">
        <v>27</v>
      </c>
      <c r="B27" s="257" t="s">
        <v>244</v>
      </c>
      <c r="C27" s="258"/>
      <c r="D27" s="259">
        <v>1.2259194395796849</v>
      </c>
      <c r="E27" s="260">
        <v>140</v>
      </c>
      <c r="F27" s="552">
        <v>85</v>
      </c>
      <c r="G27" s="261">
        <v>149</v>
      </c>
      <c r="H27" s="552">
        <v>77</v>
      </c>
      <c r="I27" s="554">
        <v>93</v>
      </c>
      <c r="J27" s="260">
        <v>47</v>
      </c>
      <c r="K27" s="263">
        <v>50.537634408602152</v>
      </c>
    </row>
    <row r="28" spans="1:11" ht="13.5" customHeight="1" x14ac:dyDescent="0.2">
      <c r="A28" s="256">
        <v>28</v>
      </c>
      <c r="B28" s="257" t="s">
        <v>245</v>
      </c>
      <c r="C28" s="258"/>
      <c r="D28" s="259">
        <v>9.6322241681260939E-2</v>
      </c>
      <c r="E28" s="553">
        <v>11</v>
      </c>
      <c r="F28" s="261" t="s">
        <v>545</v>
      </c>
      <c r="G28" s="552">
        <v>7</v>
      </c>
      <c r="H28" s="552">
        <v>8</v>
      </c>
      <c r="I28" s="554">
        <v>9</v>
      </c>
      <c r="J28" s="260">
        <v>2</v>
      </c>
      <c r="K28" s="263">
        <v>22.222222222222221</v>
      </c>
    </row>
    <row r="29" spans="1:11" ht="13.5" customHeight="1" x14ac:dyDescent="0.2">
      <c r="A29" s="256">
        <v>29</v>
      </c>
      <c r="B29" s="257" t="s">
        <v>246</v>
      </c>
      <c r="C29" s="258"/>
      <c r="D29" s="259">
        <v>2.4605954465849389</v>
      </c>
      <c r="E29" s="260">
        <v>281</v>
      </c>
      <c r="F29" s="261">
        <v>231</v>
      </c>
      <c r="G29" s="261">
        <v>311</v>
      </c>
      <c r="H29" s="261">
        <v>257</v>
      </c>
      <c r="I29" s="262">
        <v>274</v>
      </c>
      <c r="J29" s="260">
        <v>7</v>
      </c>
      <c r="K29" s="263">
        <v>2.5547445255474455</v>
      </c>
    </row>
    <row r="30" spans="1:11" ht="13.5" customHeight="1" x14ac:dyDescent="0.2">
      <c r="A30" s="256" t="s">
        <v>247</v>
      </c>
      <c r="B30" s="257" t="s">
        <v>248</v>
      </c>
      <c r="C30" s="258"/>
      <c r="D30" s="259" t="s">
        <v>545</v>
      </c>
      <c r="E30" s="260" t="s">
        <v>545</v>
      </c>
      <c r="F30" s="552">
        <v>41</v>
      </c>
      <c r="G30" s="261" t="s">
        <v>545</v>
      </c>
      <c r="H30" s="261" t="s">
        <v>545</v>
      </c>
      <c r="I30" s="262" t="s">
        <v>545</v>
      </c>
      <c r="J30" s="260" t="s">
        <v>545</v>
      </c>
      <c r="K30" s="263" t="s">
        <v>545</v>
      </c>
    </row>
    <row r="31" spans="1:11" ht="13.5" customHeight="1" x14ac:dyDescent="0.2">
      <c r="A31" s="256" t="s">
        <v>249</v>
      </c>
      <c r="B31" s="257" t="s">
        <v>250</v>
      </c>
      <c r="C31" s="258"/>
      <c r="D31" s="259">
        <v>2.1103327495621715</v>
      </c>
      <c r="E31" s="260">
        <v>241</v>
      </c>
      <c r="F31" s="261">
        <v>190</v>
      </c>
      <c r="G31" s="261">
        <v>268</v>
      </c>
      <c r="H31" s="261">
        <v>217</v>
      </c>
      <c r="I31" s="262">
        <v>231</v>
      </c>
      <c r="J31" s="260">
        <v>10</v>
      </c>
      <c r="K31" s="263">
        <v>4.329004329004329</v>
      </c>
    </row>
    <row r="32" spans="1:11" ht="13.5" customHeight="1" x14ac:dyDescent="0.2">
      <c r="A32" s="256">
        <v>31</v>
      </c>
      <c r="B32" s="257" t="s">
        <v>251</v>
      </c>
      <c r="C32" s="258"/>
      <c r="D32" s="259">
        <v>0.49912434325744309</v>
      </c>
      <c r="E32" s="553">
        <v>57</v>
      </c>
      <c r="F32" s="552">
        <v>42</v>
      </c>
      <c r="G32" s="552">
        <v>63</v>
      </c>
      <c r="H32" s="552">
        <v>48</v>
      </c>
      <c r="I32" s="554">
        <v>70</v>
      </c>
      <c r="J32" s="260">
        <v>-13</v>
      </c>
      <c r="K32" s="263">
        <v>-18.571428571428573</v>
      </c>
    </row>
    <row r="33" spans="1:11" ht="13.5" customHeight="1" x14ac:dyDescent="0.2">
      <c r="A33" s="256">
        <v>32</v>
      </c>
      <c r="B33" s="257" t="s">
        <v>252</v>
      </c>
      <c r="C33" s="258"/>
      <c r="D33" s="259">
        <v>1.3309982486865148</v>
      </c>
      <c r="E33" s="260">
        <v>152</v>
      </c>
      <c r="F33" s="552">
        <v>98</v>
      </c>
      <c r="G33" s="552">
        <v>99</v>
      </c>
      <c r="H33" s="261">
        <v>108</v>
      </c>
      <c r="I33" s="262">
        <v>156</v>
      </c>
      <c r="J33" s="260">
        <v>-4</v>
      </c>
      <c r="K33" s="263">
        <v>-2.5641025641025643</v>
      </c>
    </row>
    <row r="34" spans="1:11" ht="13.5" customHeight="1" x14ac:dyDescent="0.2">
      <c r="A34" s="256">
        <v>33</v>
      </c>
      <c r="B34" s="257" t="s">
        <v>253</v>
      </c>
      <c r="C34" s="258"/>
      <c r="D34" s="259">
        <v>0.43782837127845886</v>
      </c>
      <c r="E34" s="553">
        <v>50</v>
      </c>
      <c r="F34" s="552">
        <v>53</v>
      </c>
      <c r="G34" s="552">
        <v>73</v>
      </c>
      <c r="H34" s="552">
        <v>70</v>
      </c>
      <c r="I34" s="554">
        <v>76</v>
      </c>
      <c r="J34" s="260">
        <v>-26</v>
      </c>
      <c r="K34" s="263">
        <v>-34.210526315789473</v>
      </c>
    </row>
    <row r="35" spans="1:11" ht="13.5" customHeight="1" x14ac:dyDescent="0.2">
      <c r="A35" s="256">
        <v>34</v>
      </c>
      <c r="B35" s="257" t="s">
        <v>254</v>
      </c>
      <c r="C35" s="258"/>
      <c r="D35" s="259">
        <v>1.5674255691768826</v>
      </c>
      <c r="E35" s="260">
        <v>179</v>
      </c>
      <c r="F35" s="261">
        <v>144</v>
      </c>
      <c r="G35" s="261">
        <v>175</v>
      </c>
      <c r="H35" s="261">
        <v>122</v>
      </c>
      <c r="I35" s="262">
        <v>169</v>
      </c>
      <c r="J35" s="260">
        <v>10</v>
      </c>
      <c r="K35" s="263">
        <v>5.9171597633136095</v>
      </c>
    </row>
    <row r="36" spans="1:11" ht="13.5" customHeight="1" x14ac:dyDescent="0.2">
      <c r="A36" s="256">
        <v>41</v>
      </c>
      <c r="B36" s="257" t="s">
        <v>255</v>
      </c>
      <c r="C36" s="258"/>
      <c r="D36" s="259">
        <v>1.234676007005254</v>
      </c>
      <c r="E36" s="260">
        <v>141</v>
      </c>
      <c r="F36" s="261">
        <v>221</v>
      </c>
      <c r="G36" s="261">
        <v>157</v>
      </c>
      <c r="H36" s="261">
        <v>125</v>
      </c>
      <c r="I36" s="262">
        <v>120</v>
      </c>
      <c r="J36" s="260">
        <v>21</v>
      </c>
      <c r="K36" s="263">
        <v>17.5</v>
      </c>
    </row>
    <row r="37" spans="1:11" ht="13.5" customHeight="1" x14ac:dyDescent="0.2">
      <c r="A37" s="256">
        <v>42</v>
      </c>
      <c r="B37" s="257" t="s">
        <v>256</v>
      </c>
      <c r="C37" s="258"/>
      <c r="D37" s="259">
        <v>3.5026269702276708E-2</v>
      </c>
      <c r="E37" s="553">
        <v>4</v>
      </c>
      <c r="F37" s="261" t="s">
        <v>545</v>
      </c>
      <c r="G37" s="552">
        <v>8</v>
      </c>
      <c r="H37" s="552">
        <v>8</v>
      </c>
      <c r="I37" s="554">
        <v>10</v>
      </c>
      <c r="J37" s="260">
        <v>-6</v>
      </c>
      <c r="K37" s="263">
        <v>-60</v>
      </c>
    </row>
    <row r="38" spans="1:11" ht="13.5" customHeight="1" x14ac:dyDescent="0.2">
      <c r="A38" s="256">
        <v>43</v>
      </c>
      <c r="B38" s="257" t="s">
        <v>257</v>
      </c>
      <c r="C38" s="258"/>
      <c r="D38" s="259">
        <v>2.5656742556917687</v>
      </c>
      <c r="E38" s="260">
        <v>293</v>
      </c>
      <c r="F38" s="261">
        <v>299</v>
      </c>
      <c r="G38" s="261">
        <v>298</v>
      </c>
      <c r="H38" s="261">
        <v>219</v>
      </c>
      <c r="I38" s="262">
        <v>269</v>
      </c>
      <c r="J38" s="260">
        <v>24</v>
      </c>
      <c r="K38" s="263">
        <v>8.921933085501859</v>
      </c>
    </row>
    <row r="39" spans="1:11" ht="13.5" customHeight="1" x14ac:dyDescent="0.2">
      <c r="A39" s="256">
        <v>51</v>
      </c>
      <c r="B39" s="257" t="s">
        <v>258</v>
      </c>
      <c r="C39" s="258"/>
      <c r="D39" s="259">
        <v>7.1803852889667255</v>
      </c>
      <c r="E39" s="260">
        <v>820</v>
      </c>
      <c r="F39" s="261">
        <v>836</v>
      </c>
      <c r="G39" s="261">
        <v>1201</v>
      </c>
      <c r="H39" s="261">
        <v>1069</v>
      </c>
      <c r="I39" s="262">
        <v>916</v>
      </c>
      <c r="J39" s="260">
        <v>-96</v>
      </c>
      <c r="K39" s="263">
        <v>-10.480349344978166</v>
      </c>
    </row>
    <row r="40" spans="1:11" ht="13.5" customHeight="1" x14ac:dyDescent="0.2">
      <c r="A40" s="256" t="s">
        <v>259</v>
      </c>
      <c r="B40" s="257" t="s">
        <v>260</v>
      </c>
      <c r="C40" s="258"/>
      <c r="D40" s="259">
        <v>6.4798598949211907</v>
      </c>
      <c r="E40" s="260">
        <v>740</v>
      </c>
      <c r="F40" s="261">
        <v>757</v>
      </c>
      <c r="G40" s="261">
        <v>1116</v>
      </c>
      <c r="H40" s="261">
        <v>985</v>
      </c>
      <c r="I40" s="262">
        <v>847</v>
      </c>
      <c r="J40" s="260">
        <v>-107</v>
      </c>
      <c r="K40" s="263">
        <v>-12.632821723730814</v>
      </c>
    </row>
    <row r="41" spans="1:11" ht="13.5" customHeight="1" x14ac:dyDescent="0.2">
      <c r="A41" s="256"/>
      <c r="B41" s="257" t="s">
        <v>261</v>
      </c>
      <c r="C41" s="258"/>
      <c r="D41" s="259">
        <v>6.112084063047285</v>
      </c>
      <c r="E41" s="260">
        <v>698</v>
      </c>
      <c r="F41" s="261">
        <v>690</v>
      </c>
      <c r="G41" s="261">
        <v>1057</v>
      </c>
      <c r="H41" s="261">
        <v>940</v>
      </c>
      <c r="I41" s="262">
        <v>799</v>
      </c>
      <c r="J41" s="260">
        <v>-101</v>
      </c>
      <c r="K41" s="263">
        <v>-12.640801001251564</v>
      </c>
    </row>
    <row r="42" spans="1:11" ht="13.5" customHeight="1" x14ac:dyDescent="0.2">
      <c r="A42" s="256">
        <v>52</v>
      </c>
      <c r="B42" s="257" t="s">
        <v>262</v>
      </c>
      <c r="C42" s="258"/>
      <c r="D42" s="259">
        <v>3.458844133099825</v>
      </c>
      <c r="E42" s="260">
        <v>395</v>
      </c>
      <c r="F42" s="261">
        <v>408</v>
      </c>
      <c r="G42" s="261">
        <v>412</v>
      </c>
      <c r="H42" s="261">
        <v>418</v>
      </c>
      <c r="I42" s="262">
        <v>396</v>
      </c>
      <c r="J42" s="260">
        <v>-1</v>
      </c>
      <c r="K42" s="263">
        <v>-0.25252525252525254</v>
      </c>
    </row>
    <row r="43" spans="1:11" ht="13.5" customHeight="1" x14ac:dyDescent="0.2">
      <c r="A43" s="256" t="s">
        <v>263</v>
      </c>
      <c r="B43" s="257" t="s">
        <v>264</v>
      </c>
      <c r="C43" s="258"/>
      <c r="D43" s="259">
        <v>2.3642732049036779</v>
      </c>
      <c r="E43" s="260">
        <v>270</v>
      </c>
      <c r="F43" s="261">
        <v>266</v>
      </c>
      <c r="G43" s="261">
        <v>262</v>
      </c>
      <c r="H43" s="261">
        <v>271</v>
      </c>
      <c r="I43" s="262">
        <v>269</v>
      </c>
      <c r="J43" s="260">
        <v>1</v>
      </c>
      <c r="K43" s="263">
        <v>0.37174721189591076</v>
      </c>
    </row>
    <row r="44" spans="1:11" ht="13.5" customHeight="1" x14ac:dyDescent="0.2">
      <c r="A44" s="256">
        <v>53</v>
      </c>
      <c r="B44" s="257" t="s">
        <v>265</v>
      </c>
      <c r="C44" s="258"/>
      <c r="D44" s="259">
        <v>0.84938704028021017</v>
      </c>
      <c r="E44" s="553">
        <v>97</v>
      </c>
      <c r="F44" s="552">
        <v>86</v>
      </c>
      <c r="G44" s="261">
        <v>137</v>
      </c>
      <c r="H44" s="261">
        <v>103</v>
      </c>
      <c r="I44" s="262">
        <v>105</v>
      </c>
      <c r="J44" s="260">
        <v>-8</v>
      </c>
      <c r="K44" s="263">
        <v>-7.6190476190476186</v>
      </c>
    </row>
    <row r="45" spans="1:11" ht="13.5" customHeight="1" x14ac:dyDescent="0.2">
      <c r="A45" s="256" t="s">
        <v>266</v>
      </c>
      <c r="B45" s="257" t="s">
        <v>267</v>
      </c>
      <c r="C45" s="258"/>
      <c r="D45" s="259">
        <v>0.82311733800350262</v>
      </c>
      <c r="E45" s="553">
        <v>94</v>
      </c>
      <c r="F45" s="552">
        <v>83</v>
      </c>
      <c r="G45" s="261">
        <v>135</v>
      </c>
      <c r="H45" s="261">
        <v>101</v>
      </c>
      <c r="I45" s="262">
        <v>101</v>
      </c>
      <c r="J45" s="260">
        <v>-7</v>
      </c>
      <c r="K45" s="263">
        <v>-6.9306930693069306</v>
      </c>
    </row>
    <row r="46" spans="1:11" ht="13.5" customHeight="1" x14ac:dyDescent="0.2">
      <c r="A46" s="256">
        <v>54</v>
      </c>
      <c r="B46" s="257" t="s">
        <v>268</v>
      </c>
      <c r="C46" s="258"/>
      <c r="D46" s="259">
        <v>3.5288966725043784</v>
      </c>
      <c r="E46" s="260">
        <v>403</v>
      </c>
      <c r="F46" s="261">
        <v>535</v>
      </c>
      <c r="G46" s="261">
        <v>391</v>
      </c>
      <c r="H46" s="261">
        <v>359</v>
      </c>
      <c r="I46" s="262">
        <v>403</v>
      </c>
      <c r="J46" s="260">
        <v>0</v>
      </c>
      <c r="K46" s="263">
        <v>0</v>
      </c>
    </row>
    <row r="47" spans="1:11" ht="13.5" customHeight="1" x14ac:dyDescent="0.2">
      <c r="A47" s="256">
        <v>61</v>
      </c>
      <c r="B47" s="257" t="s">
        <v>269</v>
      </c>
      <c r="C47" s="258"/>
      <c r="D47" s="259">
        <v>2.5656742556917687</v>
      </c>
      <c r="E47" s="260">
        <v>293</v>
      </c>
      <c r="F47" s="261">
        <v>259</v>
      </c>
      <c r="G47" s="261">
        <v>251</v>
      </c>
      <c r="H47" s="261">
        <v>189</v>
      </c>
      <c r="I47" s="262">
        <v>245</v>
      </c>
      <c r="J47" s="260">
        <v>48</v>
      </c>
      <c r="K47" s="263">
        <v>19.591836734693878</v>
      </c>
    </row>
    <row r="48" spans="1:11" ht="13.5" customHeight="1" x14ac:dyDescent="0.2">
      <c r="A48" s="256">
        <v>62</v>
      </c>
      <c r="B48" s="257" t="s">
        <v>270</v>
      </c>
      <c r="C48" s="258"/>
      <c r="D48" s="259">
        <v>6.584938704028021</v>
      </c>
      <c r="E48" s="260">
        <v>752</v>
      </c>
      <c r="F48" s="261">
        <v>650</v>
      </c>
      <c r="G48" s="261">
        <v>853</v>
      </c>
      <c r="H48" s="261">
        <v>879</v>
      </c>
      <c r="I48" s="262">
        <v>994</v>
      </c>
      <c r="J48" s="260">
        <v>-242</v>
      </c>
      <c r="K48" s="263">
        <v>-24.346076458752513</v>
      </c>
    </row>
    <row r="49" spans="1:11" ht="13.5" customHeight="1" x14ac:dyDescent="0.2">
      <c r="A49" s="256">
        <v>63</v>
      </c>
      <c r="B49" s="257" t="s">
        <v>271</v>
      </c>
      <c r="C49" s="258"/>
      <c r="D49" s="259">
        <v>5.1751313485113837</v>
      </c>
      <c r="E49" s="260">
        <v>591</v>
      </c>
      <c r="F49" s="261">
        <v>573</v>
      </c>
      <c r="G49" s="261">
        <v>538</v>
      </c>
      <c r="H49" s="261">
        <v>620</v>
      </c>
      <c r="I49" s="262">
        <v>595</v>
      </c>
      <c r="J49" s="260">
        <v>-4</v>
      </c>
      <c r="K49" s="263">
        <v>-0.67226890756302526</v>
      </c>
    </row>
    <row r="50" spans="1:11" ht="13.5" customHeight="1" x14ac:dyDescent="0.2">
      <c r="A50" s="256" t="s">
        <v>272</v>
      </c>
      <c r="B50" s="257" t="s">
        <v>273</v>
      </c>
      <c r="C50" s="258"/>
      <c r="D50" s="259">
        <v>0.64798598949211905</v>
      </c>
      <c r="E50" s="553">
        <v>74</v>
      </c>
      <c r="F50" s="552">
        <v>68</v>
      </c>
      <c r="G50" s="552">
        <v>90</v>
      </c>
      <c r="H50" s="552">
        <v>78</v>
      </c>
      <c r="I50" s="554">
        <v>54</v>
      </c>
      <c r="J50" s="260">
        <v>20</v>
      </c>
      <c r="K50" s="263">
        <v>37.037037037037038</v>
      </c>
    </row>
    <row r="51" spans="1:11" ht="13.5" customHeight="1" x14ac:dyDescent="0.2">
      <c r="A51" s="256" t="s">
        <v>274</v>
      </c>
      <c r="B51" s="257" t="s">
        <v>275</v>
      </c>
      <c r="C51" s="258"/>
      <c r="D51" s="259">
        <v>3.9229422066549913</v>
      </c>
      <c r="E51" s="260">
        <v>448</v>
      </c>
      <c r="F51" s="261">
        <v>453</v>
      </c>
      <c r="G51" s="261">
        <v>385</v>
      </c>
      <c r="H51" s="261">
        <v>483</v>
      </c>
      <c r="I51" s="262">
        <v>479</v>
      </c>
      <c r="J51" s="260">
        <v>-31</v>
      </c>
      <c r="K51" s="263">
        <v>-6.4718162839248432</v>
      </c>
    </row>
    <row r="52" spans="1:11" ht="13.5" customHeight="1" x14ac:dyDescent="0.2">
      <c r="A52" s="256">
        <v>71</v>
      </c>
      <c r="B52" s="257" t="s">
        <v>276</v>
      </c>
      <c r="C52" s="258"/>
      <c r="D52" s="259">
        <v>8.9492119089316979</v>
      </c>
      <c r="E52" s="260">
        <v>1022</v>
      </c>
      <c r="F52" s="261">
        <v>1122</v>
      </c>
      <c r="G52" s="261">
        <v>1255</v>
      </c>
      <c r="H52" s="261">
        <v>990</v>
      </c>
      <c r="I52" s="262">
        <v>1131</v>
      </c>
      <c r="J52" s="260">
        <v>-109</v>
      </c>
      <c r="K52" s="263">
        <v>-9.6374889478337753</v>
      </c>
    </row>
    <row r="53" spans="1:11" ht="13.5" customHeight="1" x14ac:dyDescent="0.2">
      <c r="A53" s="256" t="s">
        <v>277</v>
      </c>
      <c r="B53" s="257" t="s">
        <v>278</v>
      </c>
      <c r="C53" s="258"/>
      <c r="D53" s="259">
        <v>2.3992994746059546</v>
      </c>
      <c r="E53" s="260">
        <v>274</v>
      </c>
      <c r="F53" s="261">
        <v>255</v>
      </c>
      <c r="G53" s="261">
        <v>337</v>
      </c>
      <c r="H53" s="261">
        <v>231</v>
      </c>
      <c r="I53" s="262">
        <v>260</v>
      </c>
      <c r="J53" s="260">
        <v>14</v>
      </c>
      <c r="K53" s="263">
        <v>5.384615384615385</v>
      </c>
    </row>
    <row r="54" spans="1:11" ht="13.5" customHeight="1" x14ac:dyDescent="0.2">
      <c r="A54" s="256" t="s">
        <v>279</v>
      </c>
      <c r="B54" s="257" t="s">
        <v>280</v>
      </c>
      <c r="C54" s="258"/>
      <c r="D54" s="259">
        <v>5.3239929947460594</v>
      </c>
      <c r="E54" s="260">
        <v>608</v>
      </c>
      <c r="F54" s="261">
        <v>705</v>
      </c>
      <c r="G54" s="261">
        <v>743</v>
      </c>
      <c r="H54" s="261">
        <v>650</v>
      </c>
      <c r="I54" s="262">
        <v>719</v>
      </c>
      <c r="J54" s="260">
        <v>-111</v>
      </c>
      <c r="K54" s="263">
        <v>-15.438108484005562</v>
      </c>
    </row>
    <row r="55" spans="1:11" ht="13.5" customHeight="1" x14ac:dyDescent="0.2">
      <c r="A55" s="256">
        <v>72</v>
      </c>
      <c r="B55" s="257" t="s">
        <v>281</v>
      </c>
      <c r="C55" s="258"/>
      <c r="D55" s="259">
        <v>2.4518388791593697</v>
      </c>
      <c r="E55" s="260">
        <v>280</v>
      </c>
      <c r="F55" s="261">
        <v>275</v>
      </c>
      <c r="G55" s="261">
        <v>300</v>
      </c>
      <c r="H55" s="261">
        <v>240</v>
      </c>
      <c r="I55" s="262">
        <v>294</v>
      </c>
      <c r="J55" s="260">
        <v>-14</v>
      </c>
      <c r="K55" s="263">
        <v>-4.7619047619047619</v>
      </c>
    </row>
    <row r="56" spans="1:11" ht="13.5" customHeight="1" x14ac:dyDescent="0.2">
      <c r="A56" s="256" t="s">
        <v>282</v>
      </c>
      <c r="B56" s="257" t="s">
        <v>283</v>
      </c>
      <c r="C56" s="258"/>
      <c r="D56" s="259">
        <v>1.0070052539404553</v>
      </c>
      <c r="E56" s="260">
        <v>115</v>
      </c>
      <c r="F56" s="261">
        <v>122</v>
      </c>
      <c r="G56" s="261">
        <v>159</v>
      </c>
      <c r="H56" s="261">
        <v>125</v>
      </c>
      <c r="I56" s="262">
        <v>142</v>
      </c>
      <c r="J56" s="260">
        <v>-27</v>
      </c>
      <c r="K56" s="263">
        <v>-19.014084507042252</v>
      </c>
    </row>
    <row r="57" spans="1:11" ht="13.5" customHeight="1" x14ac:dyDescent="0.2">
      <c r="A57" s="256" t="s">
        <v>284</v>
      </c>
      <c r="B57" s="257" t="s">
        <v>285</v>
      </c>
      <c r="C57" s="258"/>
      <c r="D57" s="259">
        <v>1.0595446584938704</v>
      </c>
      <c r="E57" s="260">
        <v>121</v>
      </c>
      <c r="F57" s="261">
        <v>124</v>
      </c>
      <c r="G57" s="261">
        <v>103</v>
      </c>
      <c r="H57" s="552">
        <v>89</v>
      </c>
      <c r="I57" s="262">
        <v>110</v>
      </c>
      <c r="J57" s="260">
        <v>11</v>
      </c>
      <c r="K57" s="263">
        <v>10</v>
      </c>
    </row>
    <row r="58" spans="1:11" ht="13.5" customHeight="1" x14ac:dyDescent="0.2">
      <c r="A58" s="256">
        <v>73</v>
      </c>
      <c r="B58" s="257" t="s">
        <v>286</v>
      </c>
      <c r="C58" s="258"/>
      <c r="D58" s="259">
        <v>2.4430823117338005</v>
      </c>
      <c r="E58" s="260">
        <v>279</v>
      </c>
      <c r="F58" s="261">
        <v>342</v>
      </c>
      <c r="G58" s="261">
        <v>341</v>
      </c>
      <c r="H58" s="261">
        <v>285</v>
      </c>
      <c r="I58" s="262">
        <v>270</v>
      </c>
      <c r="J58" s="260">
        <v>9</v>
      </c>
      <c r="K58" s="263">
        <v>3.3333333333333335</v>
      </c>
    </row>
    <row r="59" spans="1:11" ht="13.5" customHeight="1" x14ac:dyDescent="0.2">
      <c r="A59" s="256" t="s">
        <v>287</v>
      </c>
      <c r="B59" s="257" t="s">
        <v>288</v>
      </c>
      <c r="C59" s="258"/>
      <c r="D59" s="259">
        <v>1.8563922942206654</v>
      </c>
      <c r="E59" s="260">
        <v>212</v>
      </c>
      <c r="F59" s="261">
        <v>249</v>
      </c>
      <c r="G59" s="261">
        <v>260</v>
      </c>
      <c r="H59" s="261">
        <v>199</v>
      </c>
      <c r="I59" s="262">
        <v>216</v>
      </c>
      <c r="J59" s="260">
        <v>-4</v>
      </c>
      <c r="K59" s="263">
        <v>-1.8518518518518519</v>
      </c>
    </row>
    <row r="60" spans="1:11" ht="13.5" customHeight="1" x14ac:dyDescent="0.2">
      <c r="A60" s="256">
        <v>81</v>
      </c>
      <c r="B60" s="257" t="s">
        <v>289</v>
      </c>
      <c r="C60" s="258"/>
      <c r="D60" s="259">
        <v>8.8091068301225928</v>
      </c>
      <c r="E60" s="260">
        <v>1006</v>
      </c>
      <c r="F60" s="261">
        <v>1174</v>
      </c>
      <c r="G60" s="261">
        <v>980</v>
      </c>
      <c r="H60" s="261">
        <v>841</v>
      </c>
      <c r="I60" s="262">
        <v>941</v>
      </c>
      <c r="J60" s="260">
        <v>65</v>
      </c>
      <c r="K60" s="263">
        <v>6.9075451647183845</v>
      </c>
    </row>
    <row r="61" spans="1:11" ht="13.5" customHeight="1" x14ac:dyDescent="0.2">
      <c r="A61" s="256" t="s">
        <v>290</v>
      </c>
      <c r="B61" s="257" t="s">
        <v>291</v>
      </c>
      <c r="C61" s="258"/>
      <c r="D61" s="259">
        <v>1.8914185639229422</v>
      </c>
      <c r="E61" s="260">
        <v>216</v>
      </c>
      <c r="F61" s="261">
        <v>286</v>
      </c>
      <c r="G61" s="261">
        <v>272</v>
      </c>
      <c r="H61" s="261">
        <v>154</v>
      </c>
      <c r="I61" s="262">
        <v>206</v>
      </c>
      <c r="J61" s="260">
        <v>10</v>
      </c>
      <c r="K61" s="263">
        <v>4.8543689320388346</v>
      </c>
    </row>
    <row r="62" spans="1:11" ht="13.5" customHeight="1" x14ac:dyDescent="0.2">
      <c r="A62" s="256" t="s">
        <v>292</v>
      </c>
      <c r="B62" s="257" t="s">
        <v>363</v>
      </c>
      <c r="C62" s="258"/>
      <c r="D62" s="259">
        <v>4.1243432574430825</v>
      </c>
      <c r="E62" s="260">
        <v>471</v>
      </c>
      <c r="F62" s="261">
        <v>362</v>
      </c>
      <c r="G62" s="261">
        <v>371</v>
      </c>
      <c r="H62" s="261">
        <v>355</v>
      </c>
      <c r="I62" s="262">
        <v>465</v>
      </c>
      <c r="J62" s="260">
        <v>6</v>
      </c>
      <c r="K62" s="263">
        <v>1.2903225806451613</v>
      </c>
    </row>
    <row r="63" spans="1:11" ht="13.5" customHeight="1" x14ac:dyDescent="0.2">
      <c r="A63" s="256" t="s">
        <v>294</v>
      </c>
      <c r="B63" s="257" t="s">
        <v>295</v>
      </c>
      <c r="C63" s="258"/>
      <c r="D63" s="259">
        <v>1.3485113835376532</v>
      </c>
      <c r="E63" s="260">
        <v>154</v>
      </c>
      <c r="F63" s="261">
        <v>149</v>
      </c>
      <c r="G63" s="261">
        <v>190</v>
      </c>
      <c r="H63" s="261">
        <v>102</v>
      </c>
      <c r="I63" s="262">
        <v>113</v>
      </c>
      <c r="J63" s="260">
        <v>41</v>
      </c>
      <c r="K63" s="263">
        <v>36.283185840707965</v>
      </c>
    </row>
    <row r="64" spans="1:11" ht="13.5" customHeight="1" x14ac:dyDescent="0.2">
      <c r="A64" s="256" t="s">
        <v>296</v>
      </c>
      <c r="B64" s="257" t="s">
        <v>297</v>
      </c>
      <c r="C64" s="258"/>
      <c r="D64" s="259">
        <v>0.62171628721541161</v>
      </c>
      <c r="E64" s="553">
        <v>71</v>
      </c>
      <c r="F64" s="552">
        <v>67</v>
      </c>
      <c r="G64" s="552">
        <v>50</v>
      </c>
      <c r="H64" s="552">
        <v>70</v>
      </c>
      <c r="I64" s="554">
        <v>56</v>
      </c>
      <c r="J64" s="260">
        <v>15</v>
      </c>
      <c r="K64" s="263">
        <v>26.785714285714285</v>
      </c>
    </row>
    <row r="65" spans="1:11" ht="13.5" customHeight="1" x14ac:dyDescent="0.2">
      <c r="A65" s="256">
        <v>82</v>
      </c>
      <c r="B65" s="257" t="s">
        <v>298</v>
      </c>
      <c r="C65" s="258"/>
      <c r="D65" s="259">
        <v>2.3029772329246936</v>
      </c>
      <c r="E65" s="260">
        <v>263</v>
      </c>
      <c r="F65" s="261">
        <v>206</v>
      </c>
      <c r="G65" s="261">
        <v>242</v>
      </c>
      <c r="H65" s="261">
        <v>228</v>
      </c>
      <c r="I65" s="262">
        <v>256</v>
      </c>
      <c r="J65" s="260">
        <v>7</v>
      </c>
      <c r="K65" s="263">
        <v>2.734375</v>
      </c>
    </row>
    <row r="66" spans="1:11" ht="13.5" customHeight="1" x14ac:dyDescent="0.2">
      <c r="A66" s="256" t="s">
        <v>299</v>
      </c>
      <c r="B66" s="257" t="s">
        <v>548</v>
      </c>
      <c r="C66" s="258"/>
      <c r="D66" s="259">
        <v>1.0683012259194395</v>
      </c>
      <c r="E66" s="260">
        <v>122</v>
      </c>
      <c r="F66" s="261">
        <v>128</v>
      </c>
      <c r="G66" s="261">
        <v>146</v>
      </c>
      <c r="H66" s="261">
        <v>122</v>
      </c>
      <c r="I66" s="262">
        <v>136</v>
      </c>
      <c r="J66" s="260">
        <v>-14</v>
      </c>
      <c r="K66" s="263">
        <v>-10.294117647058824</v>
      </c>
    </row>
    <row r="67" spans="1:11" ht="13.5" customHeight="1" x14ac:dyDescent="0.2">
      <c r="A67" s="256" t="s">
        <v>300</v>
      </c>
      <c r="B67" s="257" t="s">
        <v>301</v>
      </c>
      <c r="C67" s="258"/>
      <c r="D67" s="259">
        <v>0.72679509632224171</v>
      </c>
      <c r="E67" s="553">
        <v>83</v>
      </c>
      <c r="F67" s="552">
        <v>45</v>
      </c>
      <c r="G67" s="552">
        <v>61</v>
      </c>
      <c r="H67" s="552">
        <v>60</v>
      </c>
      <c r="I67" s="554">
        <v>73</v>
      </c>
      <c r="J67" s="260">
        <v>10</v>
      </c>
      <c r="K67" s="263">
        <v>13.698630136986301</v>
      </c>
    </row>
    <row r="68" spans="1:11" ht="13.5" customHeight="1" x14ac:dyDescent="0.2">
      <c r="A68" s="256">
        <v>83</v>
      </c>
      <c r="B68" s="257" t="s">
        <v>302</v>
      </c>
      <c r="C68" s="258"/>
      <c r="D68" s="259">
        <v>11.768826619964974</v>
      </c>
      <c r="E68" s="260">
        <v>1344</v>
      </c>
      <c r="F68" s="261">
        <v>526</v>
      </c>
      <c r="G68" s="261">
        <v>575</v>
      </c>
      <c r="H68" s="261">
        <v>486</v>
      </c>
      <c r="I68" s="262">
        <v>1340</v>
      </c>
      <c r="J68" s="260">
        <v>4</v>
      </c>
      <c r="K68" s="263">
        <v>0.29850746268656714</v>
      </c>
    </row>
    <row r="69" spans="1:11" ht="13.5" customHeight="1" x14ac:dyDescent="0.2">
      <c r="A69" s="256" t="s">
        <v>303</v>
      </c>
      <c r="B69" s="257" t="s">
        <v>304</v>
      </c>
      <c r="C69" s="258"/>
      <c r="D69" s="259">
        <v>11.295971978984237</v>
      </c>
      <c r="E69" s="260">
        <v>1290</v>
      </c>
      <c r="F69" s="261">
        <v>477</v>
      </c>
      <c r="G69" s="261">
        <v>521</v>
      </c>
      <c r="H69" s="261">
        <v>437</v>
      </c>
      <c r="I69" s="262">
        <v>1277</v>
      </c>
      <c r="J69" s="260">
        <v>13</v>
      </c>
      <c r="K69" s="263">
        <v>1.0180109631949883</v>
      </c>
    </row>
    <row r="70" spans="1:11" ht="13.5" customHeight="1" x14ac:dyDescent="0.2">
      <c r="A70" s="256"/>
      <c r="B70" s="257" t="s">
        <v>305</v>
      </c>
      <c r="C70" s="258"/>
      <c r="D70" s="259">
        <v>2.5569176882661995</v>
      </c>
      <c r="E70" s="260">
        <v>292</v>
      </c>
      <c r="F70" s="261">
        <v>131</v>
      </c>
      <c r="G70" s="261">
        <v>200</v>
      </c>
      <c r="H70" s="261">
        <v>122</v>
      </c>
      <c r="I70" s="262">
        <v>321</v>
      </c>
      <c r="J70" s="260">
        <v>-29</v>
      </c>
      <c r="K70" s="263">
        <v>-9.0342679127725862</v>
      </c>
    </row>
    <row r="71" spans="1:11" ht="13.5" customHeight="1" x14ac:dyDescent="0.2">
      <c r="A71" s="256">
        <v>84</v>
      </c>
      <c r="B71" s="257" t="s">
        <v>306</v>
      </c>
      <c r="C71" s="258"/>
      <c r="D71" s="259">
        <v>7.1015761821366024</v>
      </c>
      <c r="E71" s="260">
        <v>811</v>
      </c>
      <c r="F71" s="261">
        <v>471</v>
      </c>
      <c r="G71" s="261">
        <v>793</v>
      </c>
      <c r="H71" s="261">
        <v>513</v>
      </c>
      <c r="I71" s="262">
        <v>791</v>
      </c>
      <c r="J71" s="260">
        <v>20</v>
      </c>
      <c r="K71" s="263">
        <v>2.5284450063211126</v>
      </c>
    </row>
    <row r="72" spans="1:11" ht="13.5" customHeight="1" x14ac:dyDescent="0.2">
      <c r="A72" s="256" t="s">
        <v>307</v>
      </c>
      <c r="B72" s="257" t="s">
        <v>308</v>
      </c>
      <c r="C72" s="258"/>
      <c r="D72" s="259">
        <v>2.1366024518388791</v>
      </c>
      <c r="E72" s="260">
        <v>244</v>
      </c>
      <c r="F72" s="552">
        <v>61</v>
      </c>
      <c r="G72" s="552">
        <v>96</v>
      </c>
      <c r="H72" s="552">
        <v>48</v>
      </c>
      <c r="I72" s="262">
        <v>231</v>
      </c>
      <c r="J72" s="260">
        <v>13</v>
      </c>
      <c r="K72" s="263">
        <v>5.6277056277056277</v>
      </c>
    </row>
    <row r="73" spans="1:11" ht="13.5" customHeight="1" x14ac:dyDescent="0.2">
      <c r="A73" s="256" t="s">
        <v>309</v>
      </c>
      <c r="B73" s="257" t="s">
        <v>310</v>
      </c>
      <c r="C73" s="258"/>
      <c r="D73" s="259">
        <v>9.6322241681260939E-2</v>
      </c>
      <c r="E73" s="553">
        <v>11</v>
      </c>
      <c r="F73" s="552">
        <v>9</v>
      </c>
      <c r="G73" s="552">
        <v>13</v>
      </c>
      <c r="H73" s="552">
        <v>7</v>
      </c>
      <c r="I73" s="554">
        <v>24</v>
      </c>
      <c r="J73" s="260">
        <v>-13</v>
      </c>
      <c r="K73" s="263">
        <v>-54.166666666666664</v>
      </c>
    </row>
    <row r="74" spans="1:11" s="86" customFormat="1" ht="13.5" customHeight="1" x14ac:dyDescent="0.2">
      <c r="A74" s="256" t="s">
        <v>311</v>
      </c>
      <c r="B74" s="257" t="s">
        <v>312</v>
      </c>
      <c r="C74" s="258"/>
      <c r="D74" s="259">
        <v>4.36077057793345</v>
      </c>
      <c r="E74" s="260">
        <v>498</v>
      </c>
      <c r="F74" s="261">
        <v>368</v>
      </c>
      <c r="G74" s="261">
        <v>611</v>
      </c>
      <c r="H74" s="261">
        <v>422</v>
      </c>
      <c r="I74" s="262">
        <v>477</v>
      </c>
      <c r="J74" s="260">
        <v>21</v>
      </c>
      <c r="K74" s="263">
        <v>4.4025157232704402</v>
      </c>
    </row>
    <row r="75" spans="1:11" s="113" customFormat="1" ht="13.5" customHeight="1" x14ac:dyDescent="0.15">
      <c r="A75" s="256">
        <v>91</v>
      </c>
      <c r="B75" s="257" t="s">
        <v>313</v>
      </c>
      <c r="C75" s="258"/>
      <c r="D75" s="259">
        <v>0.36777583187390545</v>
      </c>
      <c r="E75" s="553">
        <v>42</v>
      </c>
      <c r="F75" s="552">
        <v>26</v>
      </c>
      <c r="G75" s="552">
        <v>41</v>
      </c>
      <c r="H75" s="552">
        <v>30</v>
      </c>
      <c r="I75" s="554">
        <v>39</v>
      </c>
      <c r="J75" s="260">
        <v>3</v>
      </c>
      <c r="K75" s="263">
        <v>7.6923076923076925</v>
      </c>
    </row>
    <row r="76" spans="1:11" s="113" customFormat="1" ht="13.5" customHeight="1" x14ac:dyDescent="0.15">
      <c r="A76" s="256">
        <v>92</v>
      </c>
      <c r="B76" s="257" t="s">
        <v>314</v>
      </c>
      <c r="C76" s="258"/>
      <c r="D76" s="259">
        <v>2.5569176882661995</v>
      </c>
      <c r="E76" s="260">
        <v>292</v>
      </c>
      <c r="F76" s="261">
        <v>280</v>
      </c>
      <c r="G76" s="261">
        <v>279</v>
      </c>
      <c r="H76" s="261">
        <v>297</v>
      </c>
      <c r="I76" s="262">
        <v>276</v>
      </c>
      <c r="J76" s="260">
        <v>16</v>
      </c>
      <c r="K76" s="263">
        <v>5.7971014492753623</v>
      </c>
    </row>
    <row r="77" spans="1:11" s="86" customFormat="1" ht="13.5" customHeight="1" x14ac:dyDescent="0.2">
      <c r="A77" s="256">
        <v>93</v>
      </c>
      <c r="B77" s="257" t="s">
        <v>315</v>
      </c>
      <c r="C77" s="258"/>
      <c r="D77" s="259">
        <v>0.13134851138353765</v>
      </c>
      <c r="E77" s="553">
        <v>15</v>
      </c>
      <c r="F77" s="552">
        <v>14</v>
      </c>
      <c r="G77" s="552">
        <v>15</v>
      </c>
      <c r="H77" s="552">
        <v>10</v>
      </c>
      <c r="I77" s="554">
        <v>22</v>
      </c>
      <c r="J77" s="260">
        <v>-7</v>
      </c>
      <c r="K77" s="263">
        <v>-31.818181818181817</v>
      </c>
    </row>
    <row r="78" spans="1:11" s="346" customFormat="1" ht="13.5" customHeight="1" x14ac:dyDescent="0.2">
      <c r="A78" s="256">
        <v>94</v>
      </c>
      <c r="B78" s="257" t="s">
        <v>316</v>
      </c>
      <c r="C78" s="258"/>
      <c r="D78" s="259">
        <v>2.5043782837127844</v>
      </c>
      <c r="E78" s="260">
        <v>286</v>
      </c>
      <c r="F78" s="261">
        <v>216</v>
      </c>
      <c r="G78" s="261">
        <v>205</v>
      </c>
      <c r="H78" s="261">
        <v>172</v>
      </c>
      <c r="I78" s="262">
        <v>289</v>
      </c>
      <c r="J78" s="260">
        <v>-3</v>
      </c>
      <c r="K78" s="263">
        <v>-1.0380622837370241</v>
      </c>
    </row>
    <row r="79" spans="1:11" s="86" customFormat="1" ht="13.5" customHeight="1" x14ac:dyDescent="0.2">
      <c r="A79" s="270" t="s">
        <v>317</v>
      </c>
      <c r="B79" s="271" t="s">
        <v>318</v>
      </c>
      <c r="C79" s="272"/>
      <c r="D79" s="273">
        <v>0.34150612959719789</v>
      </c>
      <c r="E79" s="555">
        <v>39</v>
      </c>
      <c r="F79" s="556">
        <v>24</v>
      </c>
      <c r="G79" s="556">
        <v>36</v>
      </c>
      <c r="H79" s="556">
        <v>16</v>
      </c>
      <c r="I79" s="557">
        <v>48</v>
      </c>
      <c r="J79" s="274">
        <v>-9</v>
      </c>
      <c r="K79" s="551">
        <v>-18.75</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 customHeight="1" x14ac:dyDescent="0.2">
      <c r="A82" s="116" t="s">
        <v>364</v>
      </c>
      <c r="B82" s="116"/>
      <c r="C82" s="116"/>
      <c r="D82" s="116"/>
      <c r="E82" s="116"/>
      <c r="F82" s="116"/>
      <c r="G82" s="116"/>
      <c r="H82" s="116"/>
      <c r="I82" s="116"/>
      <c r="J82" s="116"/>
      <c r="K82" s="116"/>
    </row>
    <row r="83" spans="1:11" ht="21" customHeight="1" x14ac:dyDescent="0.2">
      <c r="A83" s="382" t="s">
        <v>372</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6" t="s">
        <v>366</v>
      </c>
      <c r="B85" s="116"/>
      <c r="C85" s="116"/>
      <c r="D85" s="116"/>
      <c r="E85" s="116"/>
      <c r="F85" s="116"/>
      <c r="G85" s="116"/>
      <c r="H85" s="116"/>
      <c r="I85" s="116"/>
      <c r="J85" s="116"/>
      <c r="K85" s="11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9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7">
    <mergeCell ref="A86:K86"/>
    <mergeCell ref="H8:H9"/>
    <mergeCell ref="I8:I9"/>
    <mergeCell ref="A82:K82"/>
    <mergeCell ref="A83:K83"/>
    <mergeCell ref="A84:K84"/>
    <mergeCell ref="A85:K85"/>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6" fitToHeight="0" orientation="portrait" r:id="rId1"/>
  <headerFooter alignWithMargins="0"/>
  <rowBreaks count="1" manualBreakCount="1">
    <brk id="59"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E48EE-1C1F-472E-940E-B1EA1F7A0C0B}">
  <sheetPr codeName="Tabelle38"/>
  <dimension ref="A1:N200"/>
  <sheetViews>
    <sheetView showGridLines="0" zoomScaleNormal="100" workbookViewId="0"/>
  </sheetViews>
  <sheetFormatPr baseColWidth="10" defaultColWidth="8.85546875" defaultRowHeight="15.95" customHeight="1" x14ac:dyDescent="0.2"/>
  <cols>
    <col min="1" max="1" width="16.85546875" style="53" customWidth="1"/>
    <col min="2" max="2" width="9.7109375" style="87" customWidth="1"/>
    <col min="3" max="9" width="9.7109375" style="120" customWidth="1"/>
    <col min="10" max="10" width="9.7109375" style="121" customWidth="1"/>
    <col min="11" max="11" width="9.7109375" style="53" customWidth="1"/>
    <col min="12" max="12" width="9.7109375" style="120" customWidth="1"/>
    <col min="13" max="13" width="9.7109375" style="53" customWidth="1"/>
    <col min="14" max="16384" width="8.85546875" style="53"/>
  </cols>
  <sheetData>
    <row r="1" spans="1:13" customFormat="1" ht="36.75" customHeight="1" x14ac:dyDescent="0.2">
      <c r="A1" s="33" t="s">
        <v>61</v>
      </c>
      <c r="B1" s="33"/>
      <c r="C1" s="33"/>
      <c r="D1" s="33"/>
      <c r="E1" s="33"/>
      <c r="F1" s="33"/>
      <c r="G1" s="33"/>
      <c r="H1" s="33"/>
      <c r="I1" s="33"/>
      <c r="J1" s="33"/>
      <c r="K1" s="12"/>
      <c r="L1" s="33"/>
      <c r="M1" s="34" t="s">
        <v>38</v>
      </c>
    </row>
    <row r="2" spans="1:13" customFormat="1" ht="11.25" customHeight="1" x14ac:dyDescent="0.2">
      <c r="A2" s="36"/>
      <c r="B2" s="36"/>
      <c r="C2" s="36"/>
      <c r="D2" s="36"/>
      <c r="E2" s="36"/>
      <c r="F2" s="36"/>
      <c r="G2" s="36"/>
      <c r="H2" s="36"/>
      <c r="I2" s="36"/>
      <c r="J2" s="36"/>
      <c r="K2" s="36"/>
      <c r="L2" s="36"/>
      <c r="M2" s="36"/>
    </row>
    <row r="3" spans="1:13" s="39" customFormat="1" ht="24.95" customHeight="1" x14ac:dyDescent="0.2">
      <c r="A3" s="37" t="s">
        <v>373</v>
      </c>
      <c r="B3" s="38"/>
      <c r="C3" s="38"/>
      <c r="D3" s="38"/>
      <c r="E3" s="38"/>
      <c r="F3" s="38"/>
      <c r="G3" s="38"/>
      <c r="H3" s="38"/>
      <c r="I3" s="38"/>
      <c r="J3" s="38"/>
      <c r="K3" s="38"/>
    </row>
    <row r="4" spans="1:13" s="39" customFormat="1" ht="12" customHeight="1" x14ac:dyDescent="0.2">
      <c r="A4" s="86" t="s">
        <v>374</v>
      </c>
      <c r="B4" s="257"/>
      <c r="C4" s="257"/>
      <c r="D4" s="257"/>
      <c r="E4" s="257"/>
      <c r="F4" s="257"/>
      <c r="G4" s="257"/>
      <c r="H4" s="257"/>
      <c r="I4" s="257"/>
      <c r="J4" s="257"/>
      <c r="K4" s="257"/>
      <c r="L4" s="257"/>
      <c r="M4" s="257"/>
    </row>
    <row r="5" spans="1:13" s="39" customFormat="1" ht="12" customHeight="1" x14ac:dyDescent="0.2">
      <c r="A5" s="388" t="s">
        <v>375</v>
      </c>
      <c r="B5" s="388"/>
      <c r="C5" s="389"/>
      <c r="D5" s="389"/>
      <c r="E5" s="389"/>
      <c r="F5" s="390"/>
      <c r="G5" s="390"/>
      <c r="H5" s="390"/>
      <c r="I5" s="390"/>
      <c r="J5" s="390"/>
      <c r="K5" s="390"/>
      <c r="L5" s="390"/>
      <c r="M5" s="390"/>
    </row>
    <row r="6" spans="1:13" s="39" customFormat="1" ht="16.5" customHeight="1" x14ac:dyDescent="0.2">
      <c r="A6" s="391" t="s">
        <v>376</v>
      </c>
      <c r="B6" s="391"/>
      <c r="C6" s="391"/>
      <c r="D6" s="391"/>
      <c r="E6" s="391"/>
      <c r="F6" s="391"/>
      <c r="G6" s="391"/>
      <c r="H6" s="391"/>
      <c r="I6" s="391"/>
      <c r="J6" s="391"/>
      <c r="K6" s="391"/>
      <c r="L6" s="391"/>
      <c r="M6" s="391"/>
    </row>
    <row r="7" spans="1:13" customFormat="1" ht="33.950000000000003" customHeight="1" x14ac:dyDescent="0.2">
      <c r="A7" s="47" t="s">
        <v>377</v>
      </c>
      <c r="B7" s="392" t="s">
        <v>378</v>
      </c>
      <c r="C7" s="392"/>
      <c r="D7" s="392"/>
      <c r="E7" s="392"/>
      <c r="F7" s="392"/>
      <c r="G7" s="392"/>
      <c r="H7" s="393"/>
      <c r="I7" s="392" t="s">
        <v>379</v>
      </c>
      <c r="J7" s="392"/>
      <c r="K7" s="393"/>
      <c r="L7" s="394" t="s">
        <v>380</v>
      </c>
      <c r="M7" s="395"/>
    </row>
    <row r="8" spans="1:13" ht="23.85" customHeight="1" x14ac:dyDescent="0.2">
      <c r="A8" s="56"/>
      <c r="B8" s="396" t="s">
        <v>96</v>
      </c>
      <c r="C8" s="397" t="s">
        <v>98</v>
      </c>
      <c r="D8" s="397" t="s">
        <v>99</v>
      </c>
      <c r="E8" s="397" t="s">
        <v>381</v>
      </c>
      <c r="F8" s="397" t="s">
        <v>382</v>
      </c>
      <c r="G8" s="397" t="s">
        <v>100</v>
      </c>
      <c r="H8" s="398" t="s">
        <v>383</v>
      </c>
      <c r="I8" s="396" t="s">
        <v>96</v>
      </c>
      <c r="J8" s="396" t="s">
        <v>384</v>
      </c>
      <c r="K8" s="399" t="s">
        <v>385</v>
      </c>
      <c r="L8" s="400" t="s">
        <v>386</v>
      </c>
      <c r="M8" s="401" t="s">
        <v>387</v>
      </c>
    </row>
    <row r="9" spans="1:13" ht="12" customHeight="1" x14ac:dyDescent="0.2">
      <c r="A9" s="65"/>
      <c r="B9" s="66">
        <v>1</v>
      </c>
      <c r="C9" s="66">
        <v>2</v>
      </c>
      <c r="D9" s="66">
        <v>3</v>
      </c>
      <c r="E9" s="66">
        <v>4</v>
      </c>
      <c r="F9" s="66">
        <v>5</v>
      </c>
      <c r="G9" s="66">
        <v>6</v>
      </c>
      <c r="H9" s="66">
        <v>7</v>
      </c>
      <c r="I9" s="66">
        <v>8</v>
      </c>
      <c r="J9" s="66">
        <v>9</v>
      </c>
      <c r="K9" s="402">
        <v>10</v>
      </c>
      <c r="L9" s="403">
        <v>11</v>
      </c>
      <c r="M9" s="403">
        <v>12</v>
      </c>
    </row>
    <row r="10" spans="1:13" ht="11.1" customHeight="1" x14ac:dyDescent="0.2">
      <c r="A10" s="404" t="s">
        <v>388</v>
      </c>
      <c r="B10" s="80">
        <v>110889</v>
      </c>
      <c r="C10" s="79">
        <v>54673</v>
      </c>
      <c r="D10" s="79">
        <v>56216</v>
      </c>
      <c r="E10" s="79">
        <v>76569</v>
      </c>
      <c r="F10" s="79">
        <v>34307</v>
      </c>
      <c r="G10" s="79">
        <v>12413</v>
      </c>
      <c r="H10" s="79">
        <v>33801</v>
      </c>
      <c r="I10" s="80">
        <v>27587</v>
      </c>
      <c r="J10" s="79">
        <v>17424</v>
      </c>
      <c r="K10" s="79">
        <v>10163</v>
      </c>
      <c r="L10" s="405">
        <v>11922</v>
      </c>
      <c r="M10" s="406">
        <v>10451</v>
      </c>
    </row>
    <row r="11" spans="1:13" ht="11.1" customHeight="1" x14ac:dyDescent="0.2">
      <c r="A11" s="404" t="s">
        <v>389</v>
      </c>
      <c r="B11" s="80">
        <v>110714</v>
      </c>
      <c r="C11" s="79">
        <v>54277</v>
      </c>
      <c r="D11" s="79">
        <v>56437</v>
      </c>
      <c r="E11" s="79">
        <v>75914</v>
      </c>
      <c r="F11" s="79">
        <v>34789</v>
      </c>
      <c r="G11" s="79">
        <v>12445</v>
      </c>
      <c r="H11" s="79">
        <v>33753</v>
      </c>
      <c r="I11" s="80">
        <v>27974</v>
      </c>
      <c r="J11" s="79">
        <v>17809</v>
      </c>
      <c r="K11" s="79">
        <v>10165</v>
      </c>
      <c r="L11" s="405">
        <v>8671</v>
      </c>
      <c r="M11" s="406">
        <v>8510</v>
      </c>
    </row>
    <row r="12" spans="1:13" ht="15" customHeight="1" x14ac:dyDescent="0.2">
      <c r="A12" s="404" t="s">
        <v>390</v>
      </c>
      <c r="B12" s="80">
        <v>109764</v>
      </c>
      <c r="C12" s="79">
        <v>53962</v>
      </c>
      <c r="D12" s="79">
        <v>55802</v>
      </c>
      <c r="E12" s="79">
        <v>75539</v>
      </c>
      <c r="F12" s="79">
        <v>34220</v>
      </c>
      <c r="G12" s="79">
        <v>11735</v>
      </c>
      <c r="H12" s="79">
        <v>33980</v>
      </c>
      <c r="I12" s="80">
        <v>26763</v>
      </c>
      <c r="J12" s="79">
        <v>17030</v>
      </c>
      <c r="K12" s="79">
        <v>9733</v>
      </c>
      <c r="L12" s="405">
        <v>8455</v>
      </c>
      <c r="M12" s="406">
        <v>9141</v>
      </c>
    </row>
    <row r="13" spans="1:13" ht="11.1" customHeight="1" x14ac:dyDescent="0.2">
      <c r="A13" s="404" t="s">
        <v>391</v>
      </c>
      <c r="B13" s="80">
        <v>110196</v>
      </c>
      <c r="C13" s="79">
        <v>54278</v>
      </c>
      <c r="D13" s="79">
        <v>55918</v>
      </c>
      <c r="E13" s="79">
        <v>75405</v>
      </c>
      <c r="F13" s="79">
        <v>34788</v>
      </c>
      <c r="G13" s="79">
        <v>11513</v>
      </c>
      <c r="H13" s="79">
        <v>34489</v>
      </c>
      <c r="I13" s="80">
        <v>27369</v>
      </c>
      <c r="J13" s="79">
        <v>17631</v>
      </c>
      <c r="K13" s="79">
        <v>9738</v>
      </c>
      <c r="L13" s="405">
        <v>8189</v>
      </c>
      <c r="M13" s="406">
        <v>7863</v>
      </c>
    </row>
    <row r="14" spans="1:13" ht="11.1" customHeight="1" x14ac:dyDescent="0.2">
      <c r="A14" s="404" t="s">
        <v>392</v>
      </c>
      <c r="B14" s="80">
        <v>111567</v>
      </c>
      <c r="C14" s="79">
        <v>54646</v>
      </c>
      <c r="D14" s="79">
        <v>56921</v>
      </c>
      <c r="E14" s="79">
        <v>76456</v>
      </c>
      <c r="F14" s="79">
        <v>35111</v>
      </c>
      <c r="G14" s="79">
        <v>12684</v>
      </c>
      <c r="H14" s="79">
        <v>34577</v>
      </c>
      <c r="I14" s="80">
        <v>27319</v>
      </c>
      <c r="J14" s="79">
        <v>17198</v>
      </c>
      <c r="K14" s="79">
        <v>10121</v>
      </c>
      <c r="L14" s="405">
        <v>12027</v>
      </c>
      <c r="M14" s="406">
        <v>10334</v>
      </c>
    </row>
    <row r="15" spans="1:13" ht="11.1" customHeight="1" x14ac:dyDescent="0.2">
      <c r="A15" s="404" t="s">
        <v>389</v>
      </c>
      <c r="B15" s="80">
        <v>111674</v>
      </c>
      <c r="C15" s="79">
        <v>54452</v>
      </c>
      <c r="D15" s="79">
        <v>57222</v>
      </c>
      <c r="E15" s="79">
        <v>75914</v>
      </c>
      <c r="F15" s="79">
        <v>35760</v>
      </c>
      <c r="G15" s="79">
        <v>12765</v>
      </c>
      <c r="H15" s="79">
        <v>34634</v>
      </c>
      <c r="I15" s="80">
        <v>27704</v>
      </c>
      <c r="J15" s="79">
        <v>17557</v>
      </c>
      <c r="K15" s="79">
        <v>10147</v>
      </c>
      <c r="L15" s="405">
        <v>8791</v>
      </c>
      <c r="M15" s="406">
        <v>8471</v>
      </c>
    </row>
    <row r="16" spans="1:13" ht="15" customHeight="1" x14ac:dyDescent="0.2">
      <c r="A16" s="404" t="s">
        <v>393</v>
      </c>
      <c r="B16" s="80">
        <v>111063</v>
      </c>
      <c r="C16" s="79">
        <v>54260</v>
      </c>
      <c r="D16" s="79">
        <v>56803</v>
      </c>
      <c r="E16" s="79">
        <v>75677</v>
      </c>
      <c r="F16" s="79">
        <v>35386</v>
      </c>
      <c r="G16" s="79">
        <v>12102</v>
      </c>
      <c r="H16" s="79">
        <v>34852</v>
      </c>
      <c r="I16" s="80">
        <v>26993</v>
      </c>
      <c r="J16" s="79">
        <v>17076</v>
      </c>
      <c r="K16" s="79">
        <v>9917</v>
      </c>
      <c r="L16" s="405">
        <v>9049</v>
      </c>
      <c r="M16" s="406">
        <v>9868</v>
      </c>
    </row>
    <row r="17" spans="1:13" ht="11.1" customHeight="1" x14ac:dyDescent="0.2">
      <c r="A17" s="404" t="s">
        <v>391</v>
      </c>
      <c r="B17" s="80">
        <v>111573</v>
      </c>
      <c r="C17" s="79">
        <v>54655</v>
      </c>
      <c r="D17" s="79">
        <v>56918</v>
      </c>
      <c r="E17" s="79">
        <v>75410</v>
      </c>
      <c r="F17" s="79">
        <v>36163</v>
      </c>
      <c r="G17" s="79">
        <v>11897</v>
      </c>
      <c r="H17" s="79">
        <v>35350</v>
      </c>
      <c r="I17" s="80">
        <v>27398</v>
      </c>
      <c r="J17" s="79">
        <v>17399</v>
      </c>
      <c r="K17" s="79">
        <v>9999</v>
      </c>
      <c r="L17" s="405">
        <v>8833</v>
      </c>
      <c r="M17" s="406">
        <v>8368</v>
      </c>
    </row>
    <row r="18" spans="1:13" ht="11.1" customHeight="1" x14ac:dyDescent="0.2">
      <c r="A18" s="404" t="s">
        <v>392</v>
      </c>
      <c r="B18" s="80">
        <v>113371</v>
      </c>
      <c r="C18" s="79">
        <v>55663</v>
      </c>
      <c r="D18" s="79">
        <v>57708</v>
      </c>
      <c r="E18" s="79">
        <v>76992</v>
      </c>
      <c r="F18" s="79">
        <v>36379</v>
      </c>
      <c r="G18" s="79">
        <v>12816</v>
      </c>
      <c r="H18" s="79">
        <v>35746</v>
      </c>
      <c r="I18" s="80">
        <v>26712</v>
      </c>
      <c r="J18" s="79">
        <v>16529</v>
      </c>
      <c r="K18" s="79">
        <v>10183</v>
      </c>
      <c r="L18" s="405">
        <v>12187</v>
      </c>
      <c r="M18" s="406">
        <v>10770</v>
      </c>
    </row>
    <row r="19" spans="1:13" ht="11.1" customHeight="1" x14ac:dyDescent="0.2">
      <c r="A19" s="404" t="s">
        <v>389</v>
      </c>
      <c r="B19" s="80">
        <v>114014</v>
      </c>
      <c r="C19" s="79">
        <v>55746</v>
      </c>
      <c r="D19" s="79">
        <v>58268</v>
      </c>
      <c r="E19" s="79">
        <v>77016</v>
      </c>
      <c r="F19" s="79">
        <v>36998</v>
      </c>
      <c r="G19" s="79">
        <v>12952</v>
      </c>
      <c r="H19" s="79">
        <v>36012</v>
      </c>
      <c r="I19" s="80">
        <v>27068</v>
      </c>
      <c r="J19" s="79">
        <v>16824</v>
      </c>
      <c r="K19" s="79">
        <v>10244</v>
      </c>
      <c r="L19" s="405">
        <v>9887</v>
      </c>
      <c r="M19" s="406">
        <v>8991</v>
      </c>
    </row>
    <row r="20" spans="1:13" ht="15" customHeight="1" x14ac:dyDescent="0.2">
      <c r="A20" s="404" t="s">
        <v>394</v>
      </c>
      <c r="B20" s="80">
        <v>113056</v>
      </c>
      <c r="C20" s="79">
        <v>55370</v>
      </c>
      <c r="D20" s="79">
        <v>57686</v>
      </c>
      <c r="E20" s="79">
        <v>76658</v>
      </c>
      <c r="F20" s="79">
        <v>36398</v>
      </c>
      <c r="G20" s="79">
        <v>12320</v>
      </c>
      <c r="H20" s="79">
        <v>36003</v>
      </c>
      <c r="I20" s="80">
        <v>26417</v>
      </c>
      <c r="J20" s="79">
        <v>16343</v>
      </c>
      <c r="K20" s="79">
        <v>10074</v>
      </c>
      <c r="L20" s="405">
        <v>10031</v>
      </c>
      <c r="M20" s="406">
        <v>11031</v>
      </c>
    </row>
    <row r="21" spans="1:13" ht="11.1" customHeight="1" x14ac:dyDescent="0.2">
      <c r="A21" s="404" t="s">
        <v>391</v>
      </c>
      <c r="B21" s="80">
        <v>112706</v>
      </c>
      <c r="C21" s="79">
        <v>55352</v>
      </c>
      <c r="D21" s="79">
        <v>57354</v>
      </c>
      <c r="E21" s="79">
        <v>76126</v>
      </c>
      <c r="F21" s="79">
        <v>36580</v>
      </c>
      <c r="G21" s="79">
        <v>11849</v>
      </c>
      <c r="H21" s="79">
        <v>36211</v>
      </c>
      <c r="I21" s="80">
        <v>26867</v>
      </c>
      <c r="J21" s="79">
        <v>16691</v>
      </c>
      <c r="K21" s="79">
        <v>10176</v>
      </c>
      <c r="L21" s="405">
        <v>9346</v>
      </c>
      <c r="M21" s="406">
        <v>9626</v>
      </c>
    </row>
    <row r="22" spans="1:13" ht="11.1" customHeight="1" x14ac:dyDescent="0.2">
      <c r="A22" s="404" t="s">
        <v>392</v>
      </c>
      <c r="B22" s="80">
        <v>114412</v>
      </c>
      <c r="C22" s="79">
        <v>56205</v>
      </c>
      <c r="D22" s="79">
        <v>58207</v>
      </c>
      <c r="E22" s="79">
        <v>77088</v>
      </c>
      <c r="F22" s="79">
        <v>37324</v>
      </c>
      <c r="G22" s="79">
        <v>12859</v>
      </c>
      <c r="H22" s="79">
        <v>36537</v>
      </c>
      <c r="I22" s="80">
        <v>26753</v>
      </c>
      <c r="J22" s="79">
        <v>16176</v>
      </c>
      <c r="K22" s="79">
        <v>10577</v>
      </c>
      <c r="L22" s="405">
        <v>12811</v>
      </c>
      <c r="M22" s="406">
        <v>11088</v>
      </c>
    </row>
    <row r="23" spans="1:13" ht="11.1" customHeight="1" x14ac:dyDescent="0.2">
      <c r="A23" s="404" t="s">
        <v>389</v>
      </c>
      <c r="B23" s="80">
        <v>116115</v>
      </c>
      <c r="C23" s="79">
        <v>57434</v>
      </c>
      <c r="D23" s="79">
        <v>58681</v>
      </c>
      <c r="E23" s="79">
        <v>78005</v>
      </c>
      <c r="F23" s="79">
        <v>38110</v>
      </c>
      <c r="G23" s="79">
        <v>12968</v>
      </c>
      <c r="H23" s="79">
        <v>37391</v>
      </c>
      <c r="I23" s="80">
        <v>27399</v>
      </c>
      <c r="J23" s="79">
        <v>16727</v>
      </c>
      <c r="K23" s="79">
        <v>10672</v>
      </c>
      <c r="L23" s="405">
        <v>9073</v>
      </c>
      <c r="M23" s="406">
        <v>8820</v>
      </c>
    </row>
    <row r="24" spans="1:13" ht="15" customHeight="1" x14ac:dyDescent="0.2">
      <c r="A24" s="404" t="s">
        <v>395</v>
      </c>
      <c r="B24" s="80">
        <v>114320</v>
      </c>
      <c r="C24" s="79">
        <v>55963</v>
      </c>
      <c r="D24" s="79">
        <v>58357</v>
      </c>
      <c r="E24" s="79">
        <v>76607</v>
      </c>
      <c r="F24" s="79">
        <v>37713</v>
      </c>
      <c r="G24" s="79">
        <v>12415</v>
      </c>
      <c r="H24" s="79">
        <v>36924</v>
      </c>
      <c r="I24" s="80">
        <v>26801</v>
      </c>
      <c r="J24" s="79">
        <v>16359</v>
      </c>
      <c r="K24" s="79">
        <v>10442</v>
      </c>
      <c r="L24" s="405">
        <v>9495</v>
      </c>
      <c r="M24" s="406">
        <v>10186</v>
      </c>
    </row>
    <row r="25" spans="1:13" ht="11.1" customHeight="1" x14ac:dyDescent="0.2">
      <c r="A25" s="404" t="s">
        <v>391</v>
      </c>
      <c r="B25" s="80">
        <v>114810</v>
      </c>
      <c r="C25" s="79">
        <v>56347</v>
      </c>
      <c r="D25" s="79">
        <v>58463</v>
      </c>
      <c r="E25" s="79">
        <v>76406</v>
      </c>
      <c r="F25" s="79">
        <v>38404</v>
      </c>
      <c r="G25" s="79">
        <v>12379</v>
      </c>
      <c r="H25" s="79">
        <v>37112</v>
      </c>
      <c r="I25" s="80">
        <v>27225</v>
      </c>
      <c r="J25" s="79">
        <v>16531</v>
      </c>
      <c r="K25" s="79">
        <v>10694</v>
      </c>
      <c r="L25" s="405">
        <v>9399</v>
      </c>
      <c r="M25" s="406">
        <v>9206</v>
      </c>
    </row>
    <row r="26" spans="1:13" ht="11.1" customHeight="1" x14ac:dyDescent="0.2">
      <c r="A26" s="404" t="s">
        <v>392</v>
      </c>
      <c r="B26" s="80">
        <v>116680</v>
      </c>
      <c r="C26" s="79">
        <v>57165</v>
      </c>
      <c r="D26" s="79">
        <v>59515</v>
      </c>
      <c r="E26" s="79">
        <v>77747</v>
      </c>
      <c r="F26" s="79">
        <v>38933</v>
      </c>
      <c r="G26" s="79">
        <v>13426</v>
      </c>
      <c r="H26" s="79">
        <v>37378</v>
      </c>
      <c r="I26" s="80">
        <v>27663</v>
      </c>
      <c r="J26" s="79">
        <v>16358</v>
      </c>
      <c r="K26" s="79">
        <v>11305</v>
      </c>
      <c r="L26" s="405">
        <v>12678</v>
      </c>
      <c r="M26" s="406">
        <v>11672</v>
      </c>
    </row>
    <row r="27" spans="1:13" ht="11.1" customHeight="1" x14ac:dyDescent="0.2">
      <c r="A27" s="404" t="s">
        <v>389</v>
      </c>
      <c r="B27" s="80">
        <v>117244</v>
      </c>
      <c r="C27" s="79">
        <v>57236</v>
      </c>
      <c r="D27" s="79">
        <v>60008</v>
      </c>
      <c r="E27" s="79">
        <v>77590</v>
      </c>
      <c r="F27" s="79">
        <v>39654</v>
      </c>
      <c r="G27" s="79">
        <v>13531</v>
      </c>
      <c r="H27" s="79">
        <v>37611</v>
      </c>
      <c r="I27" s="80">
        <v>28266</v>
      </c>
      <c r="J27" s="79">
        <v>16826</v>
      </c>
      <c r="K27" s="79">
        <v>11440</v>
      </c>
      <c r="L27" s="405">
        <v>9642</v>
      </c>
      <c r="M27" s="406">
        <v>9201</v>
      </c>
    </row>
    <row r="28" spans="1:13" ht="15" customHeight="1" x14ac:dyDescent="0.2">
      <c r="A28" s="404" t="s">
        <v>396</v>
      </c>
      <c r="B28" s="80">
        <v>116386</v>
      </c>
      <c r="C28" s="79">
        <v>56869</v>
      </c>
      <c r="D28" s="79">
        <v>59517</v>
      </c>
      <c r="E28" s="79">
        <v>77200</v>
      </c>
      <c r="F28" s="79">
        <v>39186</v>
      </c>
      <c r="G28" s="79">
        <v>12896</v>
      </c>
      <c r="H28" s="79">
        <v>37714</v>
      </c>
      <c r="I28" s="80">
        <v>27022</v>
      </c>
      <c r="J28" s="79">
        <v>16035</v>
      </c>
      <c r="K28" s="79">
        <v>10987</v>
      </c>
      <c r="L28" s="405">
        <v>10161</v>
      </c>
      <c r="M28" s="406">
        <v>11042</v>
      </c>
    </row>
    <row r="29" spans="1:13" ht="11.1" customHeight="1" x14ac:dyDescent="0.2">
      <c r="A29" s="404" t="s">
        <v>391</v>
      </c>
      <c r="B29" s="80">
        <v>116057</v>
      </c>
      <c r="C29" s="79">
        <v>57285</v>
      </c>
      <c r="D29" s="79">
        <v>58772</v>
      </c>
      <c r="E29" s="79">
        <v>77448</v>
      </c>
      <c r="F29" s="79">
        <v>38609</v>
      </c>
      <c r="G29" s="79">
        <v>12268</v>
      </c>
      <c r="H29" s="79">
        <v>38097</v>
      </c>
      <c r="I29" s="80">
        <v>25990</v>
      </c>
      <c r="J29" s="79">
        <v>15499</v>
      </c>
      <c r="K29" s="79">
        <v>10491</v>
      </c>
      <c r="L29" s="405">
        <v>7031</v>
      </c>
      <c r="M29" s="406">
        <v>8456</v>
      </c>
    </row>
    <row r="30" spans="1:13" ht="11.1" customHeight="1" x14ac:dyDescent="0.2">
      <c r="A30" s="404" t="s">
        <v>392</v>
      </c>
      <c r="B30" s="80">
        <v>118154</v>
      </c>
      <c r="C30" s="79">
        <v>58434</v>
      </c>
      <c r="D30" s="79">
        <v>59720</v>
      </c>
      <c r="E30" s="79">
        <v>79067</v>
      </c>
      <c r="F30" s="79">
        <v>39087</v>
      </c>
      <c r="G30" s="79">
        <v>13255</v>
      </c>
      <c r="H30" s="79">
        <v>38504</v>
      </c>
      <c r="I30" s="80">
        <v>25769</v>
      </c>
      <c r="J30" s="79">
        <v>15058</v>
      </c>
      <c r="K30" s="79">
        <v>10711</v>
      </c>
      <c r="L30" s="405">
        <v>12354</v>
      </c>
      <c r="M30" s="406">
        <v>10741</v>
      </c>
    </row>
    <row r="31" spans="1:13" ht="11.1" customHeight="1" x14ac:dyDescent="0.2">
      <c r="A31" s="404" t="s">
        <v>389</v>
      </c>
      <c r="B31" s="80">
        <v>118282</v>
      </c>
      <c r="C31" s="79">
        <v>58212</v>
      </c>
      <c r="D31" s="79">
        <v>60070</v>
      </c>
      <c r="E31" s="79">
        <v>79010</v>
      </c>
      <c r="F31" s="79">
        <v>39272</v>
      </c>
      <c r="G31" s="79">
        <v>13387</v>
      </c>
      <c r="H31" s="79">
        <v>38481</v>
      </c>
      <c r="I31" s="80">
        <v>25296</v>
      </c>
      <c r="J31" s="79">
        <v>14683</v>
      </c>
      <c r="K31" s="79">
        <v>10613</v>
      </c>
      <c r="L31" s="405">
        <v>9455</v>
      </c>
      <c r="M31" s="406">
        <v>8829</v>
      </c>
    </row>
    <row r="32" spans="1:13" ht="15" customHeight="1" x14ac:dyDescent="0.2">
      <c r="A32" s="404" t="s">
        <v>397</v>
      </c>
      <c r="B32" s="80">
        <v>118056</v>
      </c>
      <c r="C32" s="79">
        <v>58084</v>
      </c>
      <c r="D32" s="79">
        <v>59972</v>
      </c>
      <c r="E32" s="79">
        <v>79120</v>
      </c>
      <c r="F32" s="79">
        <v>38936</v>
      </c>
      <c r="G32" s="79">
        <v>12769</v>
      </c>
      <c r="H32" s="79">
        <v>38672</v>
      </c>
      <c r="I32" s="80">
        <v>24572</v>
      </c>
      <c r="J32" s="79">
        <v>14113</v>
      </c>
      <c r="K32" s="79">
        <v>10459</v>
      </c>
      <c r="L32" s="405">
        <v>8950</v>
      </c>
      <c r="M32" s="406">
        <v>9445</v>
      </c>
    </row>
    <row r="33" spans="1:13" ht="11.1" customHeight="1" x14ac:dyDescent="0.2">
      <c r="A33" s="404" t="s">
        <v>391</v>
      </c>
      <c r="B33" s="80">
        <v>118766</v>
      </c>
      <c r="C33" s="79">
        <v>58602</v>
      </c>
      <c r="D33" s="79">
        <v>60164</v>
      </c>
      <c r="E33" s="79">
        <v>79483</v>
      </c>
      <c r="F33" s="79">
        <v>39283</v>
      </c>
      <c r="G33" s="79">
        <v>12782</v>
      </c>
      <c r="H33" s="79">
        <v>38872</v>
      </c>
      <c r="I33" s="80">
        <v>25286</v>
      </c>
      <c r="J33" s="79">
        <v>14480</v>
      </c>
      <c r="K33" s="79">
        <v>10806</v>
      </c>
      <c r="L33" s="405">
        <v>9071</v>
      </c>
      <c r="M33" s="406">
        <v>8358</v>
      </c>
    </row>
    <row r="34" spans="1:13" ht="11.1" customHeight="1" x14ac:dyDescent="0.2">
      <c r="A34" s="404" t="s">
        <v>392</v>
      </c>
      <c r="B34" s="80">
        <v>119913</v>
      </c>
      <c r="C34" s="79">
        <v>58867</v>
      </c>
      <c r="D34" s="79">
        <v>61046</v>
      </c>
      <c r="E34" s="79">
        <v>80592</v>
      </c>
      <c r="F34" s="79">
        <v>39321</v>
      </c>
      <c r="G34" s="79">
        <v>13573</v>
      </c>
      <c r="H34" s="79">
        <v>38746</v>
      </c>
      <c r="I34" s="80">
        <v>25216</v>
      </c>
      <c r="J34" s="79">
        <v>14148</v>
      </c>
      <c r="K34" s="79">
        <v>11068</v>
      </c>
      <c r="L34" s="405">
        <v>12740</v>
      </c>
      <c r="M34" s="406">
        <v>11374</v>
      </c>
    </row>
    <row r="35" spans="1:13" ht="11.1" customHeight="1" x14ac:dyDescent="0.2">
      <c r="A35" s="404" t="s">
        <v>389</v>
      </c>
      <c r="B35" s="80">
        <v>120977</v>
      </c>
      <c r="C35" s="79">
        <v>59256</v>
      </c>
      <c r="D35" s="79">
        <v>61721</v>
      </c>
      <c r="E35" s="79">
        <v>80818</v>
      </c>
      <c r="F35" s="79">
        <v>40159</v>
      </c>
      <c r="G35" s="79">
        <v>13807</v>
      </c>
      <c r="H35" s="79">
        <v>38900</v>
      </c>
      <c r="I35" s="80">
        <v>25713</v>
      </c>
      <c r="J35" s="79">
        <v>14538</v>
      </c>
      <c r="K35" s="79">
        <v>11175</v>
      </c>
      <c r="L35" s="405">
        <v>9961</v>
      </c>
      <c r="M35" s="406">
        <v>8980</v>
      </c>
    </row>
    <row r="36" spans="1:13" ht="15" customHeight="1" x14ac:dyDescent="0.2">
      <c r="A36" s="404" t="s">
        <v>398</v>
      </c>
      <c r="B36" s="80">
        <v>120328</v>
      </c>
      <c r="C36" s="79">
        <v>58910</v>
      </c>
      <c r="D36" s="79">
        <v>61418</v>
      </c>
      <c r="E36" s="79">
        <v>80530</v>
      </c>
      <c r="F36" s="79">
        <v>39798</v>
      </c>
      <c r="G36" s="79">
        <v>13235</v>
      </c>
      <c r="H36" s="79">
        <v>38922</v>
      </c>
      <c r="I36" s="80">
        <v>25189</v>
      </c>
      <c r="J36" s="79">
        <v>14151</v>
      </c>
      <c r="K36" s="79">
        <v>11038</v>
      </c>
      <c r="L36" s="405">
        <v>10457</v>
      </c>
      <c r="M36" s="406">
        <v>11179</v>
      </c>
    </row>
    <row r="37" spans="1:13" ht="11.1" customHeight="1" x14ac:dyDescent="0.2">
      <c r="A37" s="404" t="s">
        <v>391</v>
      </c>
      <c r="B37" s="80">
        <v>121103</v>
      </c>
      <c r="C37" s="79">
        <v>59349</v>
      </c>
      <c r="D37" s="79">
        <v>61754</v>
      </c>
      <c r="E37" s="79">
        <v>80639</v>
      </c>
      <c r="F37" s="79">
        <v>40464</v>
      </c>
      <c r="G37" s="79">
        <v>13023</v>
      </c>
      <c r="H37" s="79">
        <v>38990</v>
      </c>
      <c r="I37" s="80">
        <v>25729</v>
      </c>
      <c r="J37" s="79">
        <v>14538</v>
      </c>
      <c r="K37" s="79">
        <v>11191</v>
      </c>
      <c r="L37" s="405">
        <v>9925</v>
      </c>
      <c r="M37" s="406">
        <v>9523</v>
      </c>
    </row>
    <row r="38" spans="1:13" ht="11.1" customHeight="1" x14ac:dyDescent="0.2">
      <c r="A38" s="407" t="s">
        <v>392</v>
      </c>
      <c r="B38" s="80">
        <v>123180</v>
      </c>
      <c r="C38" s="79">
        <v>60405</v>
      </c>
      <c r="D38" s="79">
        <v>62775</v>
      </c>
      <c r="E38" s="79">
        <v>82424</v>
      </c>
      <c r="F38" s="79">
        <v>40756</v>
      </c>
      <c r="G38" s="79">
        <v>13663</v>
      </c>
      <c r="H38" s="79">
        <v>39172</v>
      </c>
      <c r="I38" s="80">
        <v>25691</v>
      </c>
      <c r="J38" s="79">
        <v>14287</v>
      </c>
      <c r="K38" s="79">
        <v>11404</v>
      </c>
      <c r="L38" s="405">
        <v>14185</v>
      </c>
      <c r="M38" s="406">
        <v>12792</v>
      </c>
    </row>
    <row r="39" spans="1:13" ht="11.1" customHeight="1" x14ac:dyDescent="0.2">
      <c r="A39" s="404" t="s">
        <v>389</v>
      </c>
      <c r="B39" s="80">
        <v>123364</v>
      </c>
      <c r="C39" s="79">
        <v>60184</v>
      </c>
      <c r="D39" s="79">
        <v>63180</v>
      </c>
      <c r="E39" s="79">
        <v>82441</v>
      </c>
      <c r="F39" s="79">
        <v>40923</v>
      </c>
      <c r="G39" s="79">
        <v>13528</v>
      </c>
      <c r="H39" s="79">
        <v>39235</v>
      </c>
      <c r="I39" s="80">
        <v>26763</v>
      </c>
      <c r="J39" s="79">
        <v>15018</v>
      </c>
      <c r="K39" s="79">
        <v>11745</v>
      </c>
      <c r="L39" s="405">
        <v>10257</v>
      </c>
      <c r="M39" s="406">
        <v>10073</v>
      </c>
    </row>
    <row r="40" spans="1:13" ht="15" customHeight="1" x14ac:dyDescent="0.2">
      <c r="A40" s="407" t="s">
        <v>399</v>
      </c>
      <c r="B40" s="80">
        <v>123347</v>
      </c>
      <c r="C40" s="79">
        <v>60293</v>
      </c>
      <c r="D40" s="79">
        <v>63054</v>
      </c>
      <c r="E40" s="79">
        <v>82539</v>
      </c>
      <c r="F40" s="79">
        <v>40808</v>
      </c>
      <c r="G40" s="79">
        <v>12995</v>
      </c>
      <c r="H40" s="79">
        <v>39208</v>
      </c>
      <c r="I40" s="80">
        <v>26777</v>
      </c>
      <c r="J40" s="79">
        <v>14975</v>
      </c>
      <c r="K40" s="79">
        <v>11802</v>
      </c>
      <c r="L40" s="405">
        <v>10379</v>
      </c>
      <c r="M40" s="406">
        <v>10815</v>
      </c>
    </row>
    <row r="41" spans="1:13" ht="11.1" customHeight="1" x14ac:dyDescent="0.2">
      <c r="A41" s="404" t="s">
        <v>391</v>
      </c>
      <c r="B41" s="80">
        <v>123682</v>
      </c>
      <c r="C41" s="79">
        <v>60649</v>
      </c>
      <c r="D41" s="79">
        <v>63033</v>
      </c>
      <c r="E41" s="79">
        <v>82518</v>
      </c>
      <c r="F41" s="79">
        <v>41164</v>
      </c>
      <c r="G41" s="79">
        <v>12695</v>
      </c>
      <c r="H41" s="79">
        <v>39250</v>
      </c>
      <c r="I41" s="80">
        <v>27522</v>
      </c>
      <c r="J41" s="79">
        <v>15551</v>
      </c>
      <c r="K41" s="79">
        <v>11971</v>
      </c>
      <c r="L41" s="405">
        <v>9283</v>
      </c>
      <c r="M41" s="406">
        <v>9062</v>
      </c>
    </row>
    <row r="42" spans="1:13" ht="11.1" customHeight="1" x14ac:dyDescent="0.2">
      <c r="A42" s="404" t="s">
        <v>392</v>
      </c>
      <c r="B42" s="80">
        <v>125212</v>
      </c>
      <c r="C42" s="79">
        <v>61383</v>
      </c>
      <c r="D42" s="79">
        <v>63829</v>
      </c>
      <c r="E42" s="79">
        <v>83934</v>
      </c>
      <c r="F42" s="79">
        <v>41278</v>
      </c>
      <c r="G42" s="79">
        <v>13537</v>
      </c>
      <c r="H42" s="79">
        <v>39176</v>
      </c>
      <c r="I42" s="80">
        <v>27446</v>
      </c>
      <c r="J42" s="79">
        <v>15100</v>
      </c>
      <c r="K42" s="79">
        <v>12346</v>
      </c>
      <c r="L42" s="405">
        <v>12724</v>
      </c>
      <c r="M42" s="406">
        <v>11589</v>
      </c>
    </row>
    <row r="43" spans="1:13" ht="11.1" customHeight="1" x14ac:dyDescent="0.2">
      <c r="A43" s="404" t="s">
        <v>389</v>
      </c>
      <c r="B43" s="80">
        <v>127119</v>
      </c>
      <c r="C43" s="79">
        <v>62232</v>
      </c>
      <c r="D43" s="79">
        <v>64887</v>
      </c>
      <c r="E43" s="79">
        <v>84576</v>
      </c>
      <c r="F43" s="79">
        <v>42543</v>
      </c>
      <c r="G43" s="79">
        <v>13765</v>
      </c>
      <c r="H43" s="79">
        <v>39508</v>
      </c>
      <c r="I43" s="80">
        <v>28113</v>
      </c>
      <c r="J43" s="79">
        <v>15761</v>
      </c>
      <c r="K43" s="79">
        <v>12352</v>
      </c>
      <c r="L43" s="405">
        <v>10470</v>
      </c>
      <c r="M43" s="406">
        <v>9321</v>
      </c>
    </row>
    <row r="44" spans="1:13" ht="15" customHeight="1" x14ac:dyDescent="0.2">
      <c r="A44" s="404" t="s">
        <v>400</v>
      </c>
      <c r="B44" s="80">
        <v>126802</v>
      </c>
      <c r="C44" s="79">
        <v>62036</v>
      </c>
      <c r="D44" s="79">
        <v>64766</v>
      </c>
      <c r="E44" s="79">
        <v>84951</v>
      </c>
      <c r="F44" s="79">
        <v>41851</v>
      </c>
      <c r="G44" s="79">
        <v>13066</v>
      </c>
      <c r="H44" s="79">
        <v>39533</v>
      </c>
      <c r="I44" s="80">
        <v>27433</v>
      </c>
      <c r="J44" s="79">
        <v>15321</v>
      </c>
      <c r="K44" s="79">
        <v>12112</v>
      </c>
      <c r="L44" s="405">
        <v>11250</v>
      </c>
      <c r="M44" s="406">
        <v>11949</v>
      </c>
    </row>
    <row r="45" spans="1:13" ht="11.1" customHeight="1" x14ac:dyDescent="0.2">
      <c r="A45" s="404" t="s">
        <v>391</v>
      </c>
      <c r="B45" s="80">
        <v>127755</v>
      </c>
      <c r="C45" s="79">
        <v>62276</v>
      </c>
      <c r="D45" s="79">
        <v>65479</v>
      </c>
      <c r="E45" s="79">
        <v>85119</v>
      </c>
      <c r="F45" s="79">
        <v>42636</v>
      </c>
      <c r="G45" s="79">
        <v>12930</v>
      </c>
      <c r="H45" s="79">
        <v>39850</v>
      </c>
      <c r="I45" s="80">
        <v>28435</v>
      </c>
      <c r="J45" s="79">
        <v>16038</v>
      </c>
      <c r="K45" s="79">
        <v>12397</v>
      </c>
      <c r="L45" s="405">
        <v>9731</v>
      </c>
      <c r="M45" s="406">
        <v>9460</v>
      </c>
    </row>
    <row r="46" spans="1:13" ht="11.1" customHeight="1" x14ac:dyDescent="0.2">
      <c r="A46" s="404" t="s">
        <v>392</v>
      </c>
      <c r="B46" s="80">
        <v>128470</v>
      </c>
      <c r="C46" s="79">
        <v>62634</v>
      </c>
      <c r="D46" s="79">
        <v>65836</v>
      </c>
      <c r="E46" s="79">
        <v>85915</v>
      </c>
      <c r="F46" s="79">
        <v>42555</v>
      </c>
      <c r="G46" s="79">
        <v>13774</v>
      </c>
      <c r="H46" s="79">
        <v>39514</v>
      </c>
      <c r="I46" s="80">
        <v>28115</v>
      </c>
      <c r="J46" s="79">
        <v>15343</v>
      </c>
      <c r="K46" s="79">
        <v>12772</v>
      </c>
      <c r="L46" s="405">
        <v>12504</v>
      </c>
      <c r="M46" s="406">
        <v>11601</v>
      </c>
    </row>
    <row r="47" spans="1:13" ht="11.1" customHeight="1" x14ac:dyDescent="0.2">
      <c r="A47" s="404" t="s">
        <v>389</v>
      </c>
      <c r="B47" s="80">
        <v>128866</v>
      </c>
      <c r="C47" s="79">
        <v>62607</v>
      </c>
      <c r="D47" s="79">
        <v>66259</v>
      </c>
      <c r="E47" s="79">
        <v>85683</v>
      </c>
      <c r="F47" s="79">
        <v>43183</v>
      </c>
      <c r="G47" s="79">
        <v>13657</v>
      </c>
      <c r="H47" s="79">
        <v>39648</v>
      </c>
      <c r="I47" s="80">
        <v>28594</v>
      </c>
      <c r="J47" s="79">
        <v>15799</v>
      </c>
      <c r="K47" s="79">
        <v>12795</v>
      </c>
      <c r="L47" s="405">
        <v>9694</v>
      </c>
      <c r="M47" s="406">
        <v>9490</v>
      </c>
    </row>
    <row r="48" spans="1:13" ht="15" customHeight="1" x14ac:dyDescent="0.2">
      <c r="A48" s="404" t="s">
        <v>401</v>
      </c>
      <c r="B48" s="80">
        <v>128617</v>
      </c>
      <c r="C48" s="79">
        <v>62592</v>
      </c>
      <c r="D48" s="79">
        <v>66025</v>
      </c>
      <c r="E48" s="79">
        <v>86028</v>
      </c>
      <c r="F48" s="79">
        <v>42589</v>
      </c>
      <c r="G48" s="79">
        <v>12983</v>
      </c>
      <c r="H48" s="79">
        <v>39623</v>
      </c>
      <c r="I48" s="80">
        <v>27736</v>
      </c>
      <c r="J48" s="79">
        <v>15418</v>
      </c>
      <c r="K48" s="79">
        <v>12318</v>
      </c>
      <c r="L48" s="405">
        <v>10238</v>
      </c>
      <c r="M48" s="406">
        <v>11015</v>
      </c>
    </row>
    <row r="49" spans="1:14" ht="11.1" customHeight="1" x14ac:dyDescent="0.2">
      <c r="A49" s="404" t="s">
        <v>391</v>
      </c>
      <c r="B49" s="80">
        <v>128398</v>
      </c>
      <c r="C49" s="79">
        <v>62478</v>
      </c>
      <c r="D49" s="79">
        <v>65920</v>
      </c>
      <c r="E49" s="79">
        <v>85599</v>
      </c>
      <c r="F49" s="79">
        <v>42799</v>
      </c>
      <c r="G49" s="79">
        <v>12557</v>
      </c>
      <c r="H49" s="79">
        <v>39527</v>
      </c>
      <c r="I49" s="80">
        <v>28093</v>
      </c>
      <c r="J49" s="79">
        <v>15715</v>
      </c>
      <c r="K49" s="79">
        <v>12378</v>
      </c>
      <c r="L49" s="405">
        <v>9845</v>
      </c>
      <c r="M49" s="406">
        <v>9981</v>
      </c>
    </row>
    <row r="50" spans="1:14" ht="11.1" customHeight="1" x14ac:dyDescent="0.2">
      <c r="A50" s="404" t="s">
        <v>392</v>
      </c>
      <c r="B50" s="108">
        <v>129883</v>
      </c>
      <c r="C50" s="109">
        <v>63165</v>
      </c>
      <c r="D50" s="109">
        <v>66718</v>
      </c>
      <c r="E50" s="109">
        <v>86700</v>
      </c>
      <c r="F50" s="109">
        <v>43183</v>
      </c>
      <c r="G50" s="109">
        <v>13220</v>
      </c>
      <c r="H50" s="109">
        <v>39510</v>
      </c>
      <c r="I50" s="108">
        <v>28952</v>
      </c>
      <c r="J50" s="109">
        <v>15826</v>
      </c>
      <c r="K50" s="109">
        <v>13126</v>
      </c>
      <c r="L50" s="408">
        <v>11847</v>
      </c>
      <c r="M50" s="409">
        <v>11420</v>
      </c>
    </row>
    <row r="51" spans="1:14" s="86" customFormat="1" ht="11.25" customHeight="1" x14ac:dyDescent="0.2">
      <c r="A51" s="410"/>
      <c r="B51" s="410"/>
      <c r="C51" s="410"/>
      <c r="D51" s="410"/>
      <c r="E51" s="410"/>
      <c r="F51" s="410"/>
      <c r="G51" s="410"/>
      <c r="H51" s="410"/>
      <c r="I51" s="410"/>
      <c r="J51" s="410"/>
      <c r="K51" s="113"/>
      <c r="L51" s="410"/>
      <c r="M51" s="114" t="s">
        <v>35</v>
      </c>
    </row>
    <row r="52" spans="1:14" s="86" customFormat="1" ht="21" customHeight="1" x14ac:dyDescent="0.2">
      <c r="A52" s="116" t="s">
        <v>402</v>
      </c>
      <c r="B52" s="116"/>
      <c r="C52" s="116"/>
      <c r="D52" s="116"/>
      <c r="E52" s="116"/>
      <c r="F52" s="116"/>
      <c r="G52" s="116"/>
      <c r="H52" s="116"/>
      <c r="I52" s="116"/>
      <c r="J52" s="116"/>
      <c r="K52" s="116"/>
      <c r="L52" s="116"/>
      <c r="M52" s="116"/>
    </row>
    <row r="53" spans="1:14" s="86" customFormat="1" ht="12" customHeight="1" x14ac:dyDescent="0.2">
      <c r="A53" s="411" t="s">
        <v>403</v>
      </c>
      <c r="B53" s="411"/>
      <c r="C53" s="411"/>
      <c r="D53" s="411"/>
      <c r="E53" s="411"/>
      <c r="F53" s="411"/>
      <c r="G53" s="411"/>
      <c r="H53" s="411"/>
      <c r="I53" s="411"/>
      <c r="J53" s="411"/>
      <c r="K53" s="411"/>
      <c r="L53" s="411"/>
      <c r="M53" s="411"/>
    </row>
    <row r="54" spans="1:14" s="113" customFormat="1" ht="12.75" customHeight="1" x14ac:dyDescent="0.15">
      <c r="A54" s="116" t="s">
        <v>321</v>
      </c>
      <c r="B54" s="116"/>
      <c r="C54" s="116"/>
      <c r="D54" s="116"/>
      <c r="E54" s="116"/>
      <c r="F54" s="116"/>
      <c r="G54" s="116"/>
      <c r="H54" s="116"/>
      <c r="I54" s="116"/>
      <c r="J54" s="116"/>
      <c r="K54" s="116"/>
      <c r="L54" s="116"/>
      <c r="M54" s="116"/>
    </row>
    <row r="55" spans="1:14" s="180" customFormat="1" ht="12.75" customHeight="1" x14ac:dyDescent="0.15">
      <c r="A55" s="118"/>
      <c r="B55" s="119"/>
      <c r="C55" s="119"/>
      <c r="D55" s="119"/>
      <c r="E55" s="119"/>
      <c r="F55" s="119"/>
      <c r="G55" s="119"/>
      <c r="H55" s="119"/>
      <c r="I55" s="119"/>
      <c r="J55" s="119"/>
      <c r="K55" s="119"/>
    </row>
    <row r="56" spans="1:14" s="180" customFormat="1" ht="18" customHeight="1" x14ac:dyDescent="0.2">
      <c r="A56" s="412" t="s">
        <v>549</v>
      </c>
      <c r="B56" s="412"/>
      <c r="C56" s="412"/>
      <c r="D56" s="412"/>
      <c r="E56" s="412"/>
      <c r="F56" s="412"/>
      <c r="G56" s="412"/>
      <c r="H56" s="412"/>
      <c r="I56" s="412"/>
      <c r="J56" s="412"/>
      <c r="K56" s="412"/>
    </row>
    <row r="57" spans="1:14" s="180" customFormat="1" ht="11.25" customHeight="1" x14ac:dyDescent="0.2">
      <c r="A57" s="413"/>
      <c r="B57" s="413"/>
      <c r="C57" s="413"/>
      <c r="D57" s="413"/>
      <c r="E57" s="413"/>
      <c r="F57" s="413"/>
      <c r="G57" s="413"/>
      <c r="H57" s="413"/>
      <c r="I57" s="413"/>
      <c r="J57" s="413"/>
      <c r="L57" s="183"/>
      <c r="N57" s="183"/>
    </row>
    <row r="58" spans="1:14" ht="12.75" customHeight="1" x14ac:dyDescent="0.2">
      <c r="A58" s="414"/>
      <c r="B58" s="414"/>
      <c r="C58" s="414"/>
      <c r="D58" s="414"/>
      <c r="E58" s="414"/>
      <c r="F58" s="414"/>
      <c r="G58" s="414"/>
      <c r="H58" s="414"/>
      <c r="I58" s="414"/>
      <c r="J58" s="414"/>
      <c r="L58" s="414"/>
      <c r="N58" s="148"/>
    </row>
    <row r="59" spans="1:14" ht="12.75" customHeight="1" x14ac:dyDescent="0.2">
      <c r="A59" s="414"/>
      <c r="B59" s="414"/>
      <c r="C59" s="414"/>
      <c r="D59" s="414"/>
      <c r="E59" s="414"/>
      <c r="F59" s="414"/>
      <c r="G59" s="414"/>
      <c r="H59" s="414"/>
      <c r="I59" s="414"/>
      <c r="J59" s="414"/>
      <c r="L59" s="414"/>
    </row>
    <row r="60" spans="1:14" ht="12.75" customHeight="1" x14ac:dyDescent="0.2">
      <c r="B60" s="53"/>
      <c r="C60" s="53"/>
      <c r="D60" s="53"/>
      <c r="E60" s="53"/>
      <c r="F60" s="53"/>
      <c r="G60" s="53"/>
      <c r="H60" s="53"/>
      <c r="I60" s="53"/>
      <c r="J60" s="53"/>
      <c r="L60" s="53"/>
    </row>
    <row r="61" spans="1:14" ht="12.75" customHeight="1" x14ac:dyDescent="0.2">
      <c r="B61" s="53"/>
      <c r="C61" s="53"/>
      <c r="D61" s="53"/>
      <c r="E61" s="53"/>
      <c r="F61" s="53"/>
      <c r="G61" s="53"/>
      <c r="H61" s="53"/>
      <c r="I61" s="53"/>
      <c r="J61" s="53"/>
      <c r="L61" s="53"/>
    </row>
    <row r="62" spans="1:14" ht="12.75" customHeight="1" x14ac:dyDescent="0.2">
      <c r="B62" s="53"/>
      <c r="C62" s="53"/>
      <c r="D62" s="53"/>
      <c r="E62" s="53"/>
      <c r="F62" s="53"/>
      <c r="G62" s="53"/>
      <c r="H62" s="53"/>
      <c r="I62" s="53"/>
      <c r="J62" s="53"/>
      <c r="L62" s="53"/>
    </row>
    <row r="63" spans="1:14" ht="12.75" customHeight="1" x14ac:dyDescent="0.2">
      <c r="B63" s="53"/>
      <c r="C63" s="53"/>
      <c r="D63" s="53"/>
      <c r="E63" s="53"/>
      <c r="F63" s="53"/>
      <c r="G63" s="53"/>
      <c r="H63" s="53"/>
      <c r="I63" s="53"/>
      <c r="J63" s="53"/>
      <c r="L63" s="53"/>
    </row>
    <row r="64" spans="1:14" ht="15.95" customHeight="1" x14ac:dyDescent="0.2">
      <c r="B64" s="53"/>
      <c r="C64" s="53"/>
      <c r="D64" s="53"/>
      <c r="E64" s="53"/>
      <c r="F64" s="53"/>
      <c r="G64" s="53"/>
      <c r="H64" s="53"/>
      <c r="I64" s="53"/>
      <c r="J64" s="53"/>
      <c r="L64" s="53"/>
    </row>
    <row r="65" spans="2:13" ht="15.95" customHeight="1" x14ac:dyDescent="0.2">
      <c r="B65" s="53"/>
      <c r="C65" s="53"/>
      <c r="D65" s="53"/>
      <c r="E65" s="53"/>
      <c r="F65" s="53"/>
      <c r="G65" s="53"/>
      <c r="H65" s="53"/>
      <c r="I65" s="53"/>
      <c r="J65" s="53"/>
      <c r="L65" s="53"/>
    </row>
    <row r="66" spans="2:13" ht="15.95" customHeight="1" x14ac:dyDescent="0.2">
      <c r="B66" s="53"/>
      <c r="C66" s="53"/>
      <c r="D66" s="53"/>
      <c r="E66" s="53"/>
      <c r="F66" s="53"/>
      <c r="G66" s="53"/>
      <c r="H66" s="53"/>
      <c r="I66" s="53"/>
      <c r="J66" s="53"/>
      <c r="L66" s="53"/>
    </row>
    <row r="67" spans="2:13" ht="15.95" customHeight="1" x14ac:dyDescent="0.2">
      <c r="B67" s="53"/>
      <c r="C67" s="53"/>
      <c r="D67" s="53"/>
      <c r="E67" s="53"/>
      <c r="F67" s="53"/>
      <c r="G67" s="53"/>
      <c r="H67" s="53"/>
      <c r="I67" s="53"/>
      <c r="J67" s="53"/>
      <c r="L67" s="53"/>
    </row>
    <row r="68" spans="2:13" ht="15.95" customHeight="1" x14ac:dyDescent="0.2">
      <c r="B68" s="53"/>
      <c r="C68" s="53"/>
      <c r="D68" s="53"/>
      <c r="E68" s="53"/>
      <c r="F68" s="53"/>
      <c r="G68" s="53"/>
      <c r="H68" s="53"/>
      <c r="I68" s="53"/>
      <c r="J68" s="53"/>
      <c r="L68" s="53"/>
    </row>
    <row r="69" spans="2:13" ht="15.95" customHeight="1" x14ac:dyDescent="0.2">
      <c r="B69" s="53"/>
      <c r="C69" s="53"/>
      <c r="D69" s="53"/>
      <c r="E69" s="53"/>
      <c r="F69" s="53"/>
      <c r="G69" s="53"/>
      <c r="H69" s="53"/>
      <c r="I69" s="53"/>
      <c r="J69" s="53"/>
      <c r="L69" s="53"/>
    </row>
    <row r="70" spans="2:13" ht="15.95" customHeight="1" x14ac:dyDescent="0.2">
      <c r="B70" s="53"/>
      <c r="C70" s="53"/>
      <c r="D70" s="53"/>
      <c r="E70" s="53"/>
      <c r="F70" s="53"/>
      <c r="G70" s="53"/>
      <c r="H70" s="53"/>
      <c r="I70" s="53"/>
      <c r="J70" s="53"/>
      <c r="K70" s="227"/>
      <c r="L70" s="53"/>
      <c r="M70" s="227"/>
    </row>
    <row r="71" spans="2:13" ht="15.95" customHeight="1" x14ac:dyDescent="0.2">
      <c r="B71" s="53"/>
      <c r="C71" s="53"/>
      <c r="D71" s="53"/>
      <c r="E71" s="53"/>
      <c r="F71" s="53"/>
      <c r="G71" s="53"/>
      <c r="H71" s="53"/>
      <c r="I71" s="53"/>
      <c r="J71" s="53"/>
      <c r="K71" s="227"/>
      <c r="L71" s="53"/>
      <c r="M71" s="227"/>
    </row>
    <row r="72" spans="2:13" ht="15.95" customHeight="1" x14ac:dyDescent="0.2">
      <c r="B72" s="53"/>
      <c r="C72" s="53"/>
      <c r="D72" s="53"/>
      <c r="E72" s="53"/>
      <c r="F72" s="53"/>
      <c r="G72" s="53"/>
      <c r="H72" s="53"/>
      <c r="I72" s="53"/>
      <c r="J72" s="53"/>
      <c r="K72" s="227"/>
      <c r="L72" s="53"/>
      <c r="M72" s="227"/>
    </row>
    <row r="73" spans="2:13" ht="15.95" customHeight="1" x14ac:dyDescent="0.2">
      <c r="B73" s="53"/>
      <c r="C73" s="53"/>
      <c r="D73" s="53"/>
      <c r="E73" s="53"/>
      <c r="F73" s="53"/>
      <c r="G73" s="53"/>
      <c r="H73" s="53"/>
      <c r="I73" s="53"/>
      <c r="J73" s="53"/>
      <c r="L73" s="53"/>
    </row>
    <row r="74" spans="2:13" ht="15.95" customHeight="1" x14ac:dyDescent="0.2">
      <c r="B74" s="53"/>
      <c r="C74" s="53"/>
      <c r="D74" s="53"/>
      <c r="E74" s="53"/>
      <c r="F74" s="53"/>
      <c r="G74" s="53"/>
      <c r="H74" s="53"/>
      <c r="I74" s="53"/>
      <c r="J74" s="53"/>
      <c r="L74" s="53"/>
    </row>
    <row r="75" spans="2:13" ht="15.95" customHeight="1" x14ac:dyDescent="0.2">
      <c r="B75" s="53"/>
      <c r="C75" s="53"/>
      <c r="D75" s="53"/>
      <c r="E75" s="53"/>
      <c r="F75" s="53"/>
      <c r="G75" s="53"/>
      <c r="H75" s="53"/>
      <c r="I75" s="53"/>
      <c r="J75" s="53"/>
      <c r="L75" s="53"/>
    </row>
    <row r="76" spans="2:13" ht="15.95" customHeight="1" x14ac:dyDescent="0.2">
      <c r="B76" s="53"/>
      <c r="C76" s="53"/>
      <c r="D76" s="53"/>
      <c r="E76" s="53"/>
      <c r="F76" s="53"/>
      <c r="G76" s="53"/>
      <c r="H76" s="53"/>
      <c r="I76" s="53"/>
      <c r="J76" s="53"/>
      <c r="L76" s="53"/>
    </row>
    <row r="77" spans="2:13" ht="15.95" customHeight="1" x14ac:dyDescent="0.2">
      <c r="B77" s="53"/>
      <c r="C77" s="53"/>
      <c r="D77" s="53"/>
      <c r="E77" s="53"/>
      <c r="F77" s="53"/>
      <c r="G77" s="53"/>
      <c r="H77" s="53"/>
      <c r="I77" s="53"/>
      <c r="J77" s="53"/>
      <c r="L77" s="53"/>
    </row>
    <row r="78" spans="2:13" ht="15.95" customHeight="1" x14ac:dyDescent="0.2">
      <c r="B78" s="53"/>
      <c r="C78" s="53"/>
      <c r="D78" s="53"/>
      <c r="E78" s="53"/>
      <c r="F78" s="53"/>
      <c r="G78" s="53"/>
      <c r="H78" s="53"/>
      <c r="I78" s="53"/>
      <c r="J78" s="53"/>
      <c r="L78" s="53"/>
    </row>
    <row r="79" spans="2:13" ht="15.95" customHeight="1" x14ac:dyDescent="0.2">
      <c r="B79" s="53"/>
      <c r="C79" s="53"/>
      <c r="D79" s="53"/>
      <c r="E79" s="53"/>
      <c r="F79" s="53"/>
      <c r="G79" s="53"/>
      <c r="H79" s="53"/>
      <c r="I79" s="53"/>
      <c r="J79" s="53"/>
      <c r="L79" s="53"/>
    </row>
    <row r="80" spans="2:13" ht="15.95" customHeight="1" x14ac:dyDescent="0.2">
      <c r="B80" s="53"/>
      <c r="C80" s="53"/>
      <c r="D80" s="53"/>
      <c r="E80" s="53"/>
      <c r="F80" s="53"/>
      <c r="G80" s="53"/>
      <c r="H80" s="53"/>
      <c r="I80" s="53"/>
      <c r="J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3">
    <mergeCell ref="A52:M52"/>
    <mergeCell ref="A53:M53"/>
    <mergeCell ref="A54:M54"/>
    <mergeCell ref="A55:K55"/>
    <mergeCell ref="A56:K56"/>
    <mergeCell ref="A57:J57"/>
    <mergeCell ref="A3:K3"/>
    <mergeCell ref="A5:B5"/>
    <mergeCell ref="A6:M6"/>
    <mergeCell ref="A7:A9"/>
    <mergeCell ref="B7:H7"/>
    <mergeCell ref="I7:K7"/>
    <mergeCell ref="L7:M7"/>
  </mergeCells>
  <printOptions horizontalCentered="1"/>
  <pageMargins left="0.7" right="0.7" top="0.75" bottom="0.75" header="0.3" footer="0.3"/>
  <pageSetup paperSize="9" scale="67"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40776-423C-4CCB-B93E-D8EB27B56960}">
  <sheetPr codeName="Tabelle4">
    <pageSetUpPr fitToPage="1"/>
  </sheetPr>
  <dimension ref="A1:D41"/>
  <sheetViews>
    <sheetView zoomScaleNormal="100" zoomScaleSheetLayoutView="100" workbookViewId="0"/>
  </sheetViews>
  <sheetFormatPr baseColWidth="10" defaultColWidth="11.42578125" defaultRowHeight="15" customHeight="1" x14ac:dyDescent="0.2"/>
  <cols>
    <col min="1" max="1" width="31.7109375" style="3" customWidth="1"/>
    <col min="2" max="2" width="60.7109375" style="3" customWidth="1"/>
    <col min="3" max="16384" width="11.42578125" style="3"/>
  </cols>
  <sheetData>
    <row r="1" spans="1:4" ht="33" customHeight="1" x14ac:dyDescent="0.2">
      <c r="A1" s="1"/>
      <c r="B1" s="2"/>
    </row>
    <row r="4" spans="1:4" ht="15" customHeight="1" x14ac:dyDescent="0.2">
      <c r="A4" s="4" t="s">
        <v>0</v>
      </c>
    </row>
    <row r="6" spans="1:4" ht="15" customHeight="1" x14ac:dyDescent="0.2">
      <c r="A6" s="5" t="s">
        <v>1</v>
      </c>
      <c r="B6" s="6" t="s">
        <v>2</v>
      </c>
      <c r="C6" s="6"/>
      <c r="D6" s="6"/>
    </row>
    <row r="7" spans="1:4" ht="9" customHeight="1" x14ac:dyDescent="0.2"/>
    <row r="8" spans="1:4" ht="15" customHeight="1" x14ac:dyDescent="0.2">
      <c r="A8" s="5" t="s">
        <v>3</v>
      </c>
      <c r="B8" s="3">
        <v>709</v>
      </c>
    </row>
    <row r="9" spans="1:4" ht="9" customHeight="1" x14ac:dyDescent="0.2"/>
    <row r="10" spans="1:4" ht="15" customHeight="1" x14ac:dyDescent="0.2">
      <c r="A10" s="5" t="s">
        <v>4</v>
      </c>
      <c r="B10" s="3" t="s">
        <v>5</v>
      </c>
    </row>
    <row r="11" spans="1:4" ht="9" customHeight="1" x14ac:dyDescent="0.2"/>
    <row r="12" spans="1:4" ht="15" customHeight="1" x14ac:dyDescent="0.2">
      <c r="A12" s="5" t="s">
        <v>6</v>
      </c>
      <c r="B12" s="3" t="s">
        <v>7</v>
      </c>
    </row>
    <row r="13" spans="1:4" ht="9" customHeight="1" x14ac:dyDescent="0.2"/>
    <row r="14" spans="1:4" ht="15" customHeight="1" x14ac:dyDescent="0.2">
      <c r="A14" s="5" t="s">
        <v>8</v>
      </c>
      <c r="B14" s="3" t="s">
        <v>9</v>
      </c>
    </row>
    <row r="15" spans="1:4" ht="9" customHeight="1" x14ac:dyDescent="0.2"/>
    <row r="16" spans="1:4" ht="15" customHeight="1" x14ac:dyDescent="0.2">
      <c r="A16" s="5" t="s">
        <v>10</v>
      </c>
      <c r="B16" s="3" t="s">
        <v>11</v>
      </c>
    </row>
    <row r="17" spans="1:2" ht="9" customHeight="1" x14ac:dyDescent="0.2"/>
    <row r="18" spans="1:2" ht="15" customHeight="1" x14ac:dyDescent="0.2">
      <c r="A18" s="5" t="s">
        <v>12</v>
      </c>
      <c r="B18" s="3" t="s">
        <v>13</v>
      </c>
    </row>
    <row r="19" spans="1:2" ht="9" customHeight="1" x14ac:dyDescent="0.2"/>
    <row r="20" spans="1:2" ht="15" customHeight="1" x14ac:dyDescent="0.2">
      <c r="A20" s="5" t="s">
        <v>14</v>
      </c>
      <c r="B20" s="7" t="s">
        <v>15</v>
      </c>
    </row>
    <row r="21" spans="1:2" ht="9" customHeight="1" x14ac:dyDescent="0.2"/>
    <row r="22" spans="1:2" ht="110.25" customHeight="1" x14ac:dyDescent="0.2">
      <c r="A22" s="5" t="s">
        <v>16</v>
      </c>
      <c r="B22" s="3" t="s">
        <v>17</v>
      </c>
    </row>
    <row r="23" spans="1:2" ht="9" customHeight="1" x14ac:dyDescent="0.2">
      <c r="A23" s="5"/>
    </row>
    <row r="24" spans="1:2" ht="9" customHeight="1" x14ac:dyDescent="0.2"/>
    <row r="25" spans="1:2" ht="15" customHeight="1" x14ac:dyDescent="0.2">
      <c r="A25" s="5" t="s">
        <v>18</v>
      </c>
      <c r="B25" s="3" t="s">
        <v>19</v>
      </c>
    </row>
    <row r="26" spans="1:2" ht="15" customHeight="1" x14ac:dyDescent="0.2">
      <c r="B26" s="3" t="s">
        <v>20</v>
      </c>
    </row>
    <row r="27" spans="1:2" ht="15" customHeight="1" x14ac:dyDescent="0.2">
      <c r="A27" s="5" t="s">
        <v>21</v>
      </c>
      <c r="B27" s="3" t="s">
        <v>22</v>
      </c>
    </row>
    <row r="28" spans="1:2" ht="15" customHeight="1" x14ac:dyDescent="0.2">
      <c r="B28" s="3" t="s">
        <v>23</v>
      </c>
    </row>
    <row r="29" spans="1:2" ht="15" customHeight="1" x14ac:dyDescent="0.2">
      <c r="B29" s="3" t="s">
        <v>24</v>
      </c>
    </row>
    <row r="30" spans="1:2" ht="15" customHeight="1" x14ac:dyDescent="0.2">
      <c r="A30" s="3" t="s">
        <v>25</v>
      </c>
      <c r="B30" s="8" t="s">
        <v>26</v>
      </c>
    </row>
    <row r="31" spans="1:2" ht="15" customHeight="1" x14ac:dyDescent="0.2">
      <c r="A31" s="3" t="s">
        <v>27</v>
      </c>
      <c r="B31" s="3" t="s">
        <v>28</v>
      </c>
    </row>
    <row r="33" spans="1:2" ht="9" customHeight="1" x14ac:dyDescent="0.2"/>
    <row r="34" spans="1:2" ht="15" customHeight="1" x14ac:dyDescent="0.2">
      <c r="A34" s="5" t="s">
        <v>29</v>
      </c>
      <c r="B34" s="9" t="s">
        <v>30</v>
      </c>
    </row>
    <row r="35" spans="1:2" ht="9" customHeight="1" x14ac:dyDescent="0.2"/>
    <row r="36" spans="1:2" ht="15" customHeight="1" x14ac:dyDescent="0.2">
      <c r="A36" s="5" t="s">
        <v>31</v>
      </c>
      <c r="B36" s="3" t="s">
        <v>32</v>
      </c>
    </row>
    <row r="37" spans="1:2" ht="25.5" customHeight="1" x14ac:dyDescent="0.2">
      <c r="B37" s="3" t="s">
        <v>33</v>
      </c>
    </row>
    <row r="38" spans="1:2" ht="9" customHeight="1" x14ac:dyDescent="0.2"/>
    <row r="39" spans="1:2" ht="15" customHeight="1" x14ac:dyDescent="0.2">
      <c r="A39" s="5" t="s">
        <v>34</v>
      </c>
      <c r="B39" s="3" t="s">
        <v>35</v>
      </c>
    </row>
    <row r="40" spans="1:2" ht="15" customHeight="1" x14ac:dyDescent="0.2">
      <c r="B40" s="9" t="s">
        <v>36</v>
      </c>
    </row>
    <row r="41" spans="1:2" ht="105" customHeight="1" x14ac:dyDescent="0.2">
      <c r="B41" s="9" t="s">
        <v>37</v>
      </c>
    </row>
  </sheetData>
  <mergeCells count="1">
    <mergeCell ref="B6:D6"/>
  </mergeCells>
  <hyperlinks>
    <hyperlink ref="B34" r:id="rId1" xr:uid="{EA81D611-2C92-4619-BF89-18A1868B1FDF}"/>
    <hyperlink ref="B40" r:id="rId2" xr:uid="{B8BF0B7E-2824-4F68-93EF-A804DA42FA08}"/>
    <hyperlink ref="B41" r:id="rId3" display="https://statistik.arbeitsagentur.de/" xr:uid="{F9A4FE11-FD1A-44DF-86BF-1EB0EF901F61}"/>
    <hyperlink ref="C30" r:id="rId4" display="Statistik-Service-Ost@arbeitsagentur.de" xr:uid="{103063CB-08EC-4278-9DAF-D1683651B528}"/>
    <hyperlink ref="B30" r:id="rId5" xr:uid="{A83E0984-84F7-44A4-8A75-C60B17DD3E16}"/>
  </hyperlinks>
  <pageMargins left="0.70866141732283472" right="0.39370078740157483" top="0.39370078740157483" bottom="0.59055118110236227" header="0.51181102362204722" footer="0.51181102362204722"/>
  <pageSetup paperSize="9" scale="79"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2255E-347E-4609-A73A-1D97CA2A2010}">
  <sheetPr codeName="Tabelle31">
    <pageSetUpPr fitToPage="1"/>
  </sheetPr>
  <dimension ref="A1:F289"/>
  <sheetViews>
    <sheetView showGridLines="0" zoomScaleNormal="100" workbookViewId="0"/>
  </sheetViews>
  <sheetFormatPr baseColWidth="10" defaultColWidth="11.42578125" defaultRowHeight="12.75" x14ac:dyDescent="0.2"/>
  <cols>
    <col min="1" max="1" width="2.140625" customWidth="1"/>
    <col min="2" max="2" width="104.140625" customWidth="1"/>
    <col min="7" max="7" width="4.7109375" customWidth="1"/>
  </cols>
  <sheetData>
    <row r="1" spans="1:6" ht="39.75" customHeight="1" x14ac:dyDescent="0.2">
      <c r="A1" s="415"/>
      <c r="B1" s="34" t="s">
        <v>38</v>
      </c>
    </row>
    <row r="2" spans="1:6" ht="25.5" customHeight="1" x14ac:dyDescent="0.2">
      <c r="B2" s="205" t="s">
        <v>404</v>
      </c>
    </row>
    <row r="3" spans="1:6" ht="24.95" customHeight="1" x14ac:dyDescent="0.2">
      <c r="A3" s="416"/>
      <c r="B3" s="417" t="s">
        <v>405</v>
      </c>
    </row>
    <row r="4" spans="1:6" s="420" customFormat="1" ht="132.75" x14ac:dyDescent="0.2">
      <c r="A4" s="418"/>
      <c r="B4" s="419" t="s">
        <v>406</v>
      </c>
      <c r="C4" s="418"/>
      <c r="D4" s="418"/>
      <c r="E4" s="418"/>
      <c r="F4" s="418"/>
    </row>
    <row r="5" spans="1:6" s="420" customFormat="1" x14ac:dyDescent="0.2">
      <c r="A5" s="418"/>
      <c r="B5" s="419"/>
      <c r="C5" s="418"/>
      <c r="D5" s="418"/>
      <c r="E5" s="418"/>
      <c r="F5" s="418"/>
    </row>
    <row r="6" spans="1:6" s="420" customFormat="1" x14ac:dyDescent="0.2">
      <c r="A6" s="418"/>
      <c r="B6" s="421" t="s">
        <v>407</v>
      </c>
      <c r="C6" s="418"/>
      <c r="D6" s="418"/>
      <c r="E6" s="418"/>
      <c r="F6" s="418"/>
    </row>
    <row r="7" spans="1:6" x14ac:dyDescent="0.2">
      <c r="A7" s="416"/>
      <c r="B7" s="422"/>
      <c r="C7" s="416"/>
      <c r="D7" s="416"/>
      <c r="E7" s="416"/>
      <c r="F7" s="416"/>
    </row>
    <row r="8" spans="1:6" ht="150" customHeight="1" x14ac:dyDescent="0.2">
      <c r="A8" s="416"/>
      <c r="B8" s="423" t="s">
        <v>408</v>
      </c>
      <c r="C8" s="416"/>
      <c r="D8" s="416"/>
      <c r="E8" s="416"/>
      <c r="F8" s="416"/>
    </row>
    <row r="9" spans="1:6" x14ac:dyDescent="0.2">
      <c r="A9" s="416"/>
      <c r="B9" s="424" t="s">
        <v>409</v>
      </c>
      <c r="C9" s="416"/>
      <c r="D9" s="416"/>
      <c r="E9" s="416"/>
      <c r="F9" s="416"/>
    </row>
    <row r="10" spans="1:6" x14ac:dyDescent="0.2">
      <c r="A10" s="416"/>
      <c r="B10" s="425"/>
      <c r="C10" s="416"/>
      <c r="D10" s="416"/>
      <c r="E10" s="416"/>
      <c r="F10" s="416"/>
    </row>
    <row r="11" spans="1:6" ht="120" x14ac:dyDescent="0.2">
      <c r="A11" s="416"/>
      <c r="B11" s="423" t="s">
        <v>410</v>
      </c>
      <c r="C11" s="416"/>
      <c r="D11" s="416"/>
      <c r="E11" s="416"/>
      <c r="F11" s="416"/>
    </row>
    <row r="12" spans="1:6" x14ac:dyDescent="0.2">
      <c r="A12" s="416"/>
      <c r="B12" s="424" t="s">
        <v>411</v>
      </c>
      <c r="C12" s="416"/>
      <c r="D12" s="416"/>
      <c r="E12" s="416"/>
      <c r="F12" s="416"/>
    </row>
    <row r="13" spans="1:6" x14ac:dyDescent="0.2">
      <c r="A13" s="416"/>
      <c r="B13" s="423"/>
      <c r="C13" s="416"/>
      <c r="D13" s="416"/>
      <c r="E13" s="416"/>
      <c r="F13" s="416"/>
    </row>
    <row r="14" spans="1:6" ht="144" x14ac:dyDescent="0.2">
      <c r="A14" s="416"/>
      <c r="B14" s="423" t="s">
        <v>412</v>
      </c>
      <c r="C14" s="416"/>
      <c r="D14" s="416"/>
      <c r="E14" s="416"/>
      <c r="F14" s="416"/>
    </row>
    <row r="15" spans="1:6" x14ac:dyDescent="0.2">
      <c r="A15" s="416"/>
      <c r="B15" s="424" t="s">
        <v>413</v>
      </c>
      <c r="C15" s="416"/>
      <c r="D15" s="416"/>
      <c r="E15" s="416"/>
      <c r="F15" s="416"/>
    </row>
    <row r="16" spans="1:6" x14ac:dyDescent="0.2">
      <c r="A16" s="416"/>
      <c r="B16" s="422"/>
      <c r="C16" s="416"/>
      <c r="D16" s="416"/>
      <c r="E16" s="416"/>
      <c r="F16" s="416"/>
    </row>
    <row r="17" spans="1:6" ht="180" x14ac:dyDescent="0.2">
      <c r="A17" s="416"/>
      <c r="B17" s="423" t="s">
        <v>414</v>
      </c>
      <c r="C17" s="416"/>
      <c r="D17" s="416"/>
      <c r="E17" s="416"/>
      <c r="F17" s="416"/>
    </row>
    <row r="18" spans="1:6" x14ac:dyDescent="0.2">
      <c r="A18" s="416"/>
      <c r="B18" s="424" t="s">
        <v>415</v>
      </c>
      <c r="C18" s="416"/>
      <c r="D18" s="416"/>
      <c r="E18" s="416"/>
      <c r="F18" s="416"/>
    </row>
    <row r="19" spans="1:6" x14ac:dyDescent="0.2">
      <c r="A19" s="416"/>
      <c r="B19" s="423"/>
      <c r="C19" s="416"/>
      <c r="D19" s="416"/>
      <c r="E19" s="416"/>
      <c r="F19" s="416"/>
    </row>
    <row r="20" spans="1:6" ht="168" x14ac:dyDescent="0.2">
      <c r="A20" s="416"/>
      <c r="B20" s="423" t="s">
        <v>416</v>
      </c>
      <c r="C20" s="416"/>
      <c r="D20" s="416"/>
      <c r="E20" s="416"/>
      <c r="F20" s="416"/>
    </row>
    <row r="21" spans="1:6" x14ac:dyDescent="0.2">
      <c r="A21" s="416"/>
      <c r="B21" s="423"/>
      <c r="C21" s="416"/>
      <c r="D21" s="416"/>
      <c r="E21" s="416"/>
      <c r="F21" s="416"/>
    </row>
    <row r="22" spans="1:6" x14ac:dyDescent="0.2">
      <c r="A22" s="416"/>
      <c r="B22" s="422"/>
      <c r="C22" s="416"/>
      <c r="D22" s="416"/>
      <c r="E22" s="416"/>
      <c r="F22" s="416"/>
    </row>
    <row r="23" spans="1:6" x14ac:dyDescent="0.2">
      <c r="A23" s="416"/>
      <c r="B23" s="426" t="s">
        <v>417</v>
      </c>
      <c r="C23" s="416"/>
      <c r="D23" s="416"/>
      <c r="E23" s="416"/>
      <c r="F23" s="416"/>
    </row>
    <row r="24" spans="1:6" s="13" customFormat="1" ht="25.5" x14ac:dyDescent="0.2">
      <c r="A24" s="427"/>
      <c r="B24" s="428" t="s">
        <v>418</v>
      </c>
      <c r="C24" s="426"/>
      <c r="D24" s="426"/>
      <c r="E24" s="426"/>
      <c r="F24" s="426"/>
    </row>
    <row r="25" spans="1:6" x14ac:dyDescent="0.2">
      <c r="A25" s="429"/>
      <c r="B25" s="416"/>
      <c r="C25" s="416"/>
      <c r="D25" s="416"/>
      <c r="E25" s="416"/>
      <c r="F25" s="416"/>
    </row>
    <row r="26" spans="1:6" x14ac:dyDescent="0.2">
      <c r="A26" s="416"/>
      <c r="B26" s="416"/>
      <c r="C26" s="416"/>
      <c r="D26" s="416"/>
      <c r="E26" s="416"/>
      <c r="F26" s="416"/>
    </row>
    <row r="27" spans="1:6" x14ac:dyDescent="0.2">
      <c r="A27" s="416"/>
      <c r="B27" s="416"/>
      <c r="C27" s="416"/>
      <c r="D27" s="416"/>
      <c r="E27" s="416"/>
      <c r="F27" s="416"/>
    </row>
    <row r="28" spans="1:6" x14ac:dyDescent="0.2">
      <c r="A28" s="416"/>
      <c r="B28" s="416"/>
      <c r="C28" s="416"/>
      <c r="D28" s="416"/>
      <c r="E28" s="416"/>
      <c r="F28" s="416"/>
    </row>
    <row r="29" spans="1:6" x14ac:dyDescent="0.2">
      <c r="A29" s="416"/>
      <c r="B29" s="416"/>
      <c r="C29" s="416"/>
      <c r="D29" s="416"/>
      <c r="E29" s="416"/>
      <c r="F29" s="416"/>
    </row>
    <row r="30" spans="1:6" x14ac:dyDescent="0.2">
      <c r="A30" s="416"/>
      <c r="B30" s="416"/>
      <c r="C30" s="416"/>
      <c r="D30" s="416"/>
      <c r="E30" s="416"/>
      <c r="F30" s="416"/>
    </row>
    <row r="31" spans="1:6" x14ac:dyDescent="0.2">
      <c r="A31" s="416"/>
      <c r="B31" s="416"/>
      <c r="C31" s="416"/>
      <c r="D31" s="416"/>
      <c r="E31" s="416"/>
      <c r="F31" s="416"/>
    </row>
    <row r="32" spans="1:6" x14ac:dyDescent="0.2">
      <c r="A32" s="416"/>
      <c r="B32" s="416"/>
      <c r="C32" s="416"/>
      <c r="D32" s="416"/>
      <c r="E32" s="416"/>
      <c r="F32" s="416"/>
    </row>
    <row r="33" spans="1:6" x14ac:dyDescent="0.2">
      <c r="A33" s="425"/>
      <c r="B33" s="425"/>
      <c r="C33" s="425"/>
      <c r="D33" s="425"/>
      <c r="E33" s="425"/>
      <c r="F33" s="425"/>
    </row>
    <row r="34" spans="1:6" x14ac:dyDescent="0.2">
      <c r="A34" s="416"/>
      <c r="B34" s="416"/>
      <c r="C34" s="416"/>
      <c r="D34" s="416"/>
      <c r="E34" s="416"/>
      <c r="F34" s="416"/>
    </row>
    <row r="35" spans="1:6" x14ac:dyDescent="0.2">
      <c r="A35" s="416"/>
      <c r="B35" s="416"/>
      <c r="C35" s="416"/>
      <c r="D35" s="416"/>
      <c r="E35" s="416"/>
      <c r="F35" s="416"/>
    </row>
    <row r="36" spans="1:6" ht="8.1" customHeight="1" x14ac:dyDescent="0.2">
      <c r="A36" s="416"/>
      <c r="B36" s="416"/>
      <c r="C36" s="416"/>
      <c r="D36" s="416"/>
      <c r="E36" s="416"/>
      <c r="F36" s="416"/>
    </row>
    <row r="37" spans="1:6" ht="13.5" customHeight="1" x14ac:dyDescent="0.2">
      <c r="A37" s="416"/>
      <c r="B37" s="416"/>
      <c r="C37" s="416"/>
      <c r="D37" s="416"/>
      <c r="E37" s="416"/>
      <c r="F37" s="416"/>
    </row>
    <row r="38" spans="1:6" x14ac:dyDescent="0.2">
      <c r="A38" s="416"/>
      <c r="B38" s="416"/>
      <c r="C38" s="416"/>
      <c r="D38" s="416"/>
      <c r="E38" s="416"/>
      <c r="F38" s="416"/>
    </row>
    <row r="39" spans="1:6" x14ac:dyDescent="0.2">
      <c r="A39" s="416"/>
      <c r="B39" s="416"/>
      <c r="C39" s="416"/>
      <c r="D39" s="416"/>
      <c r="E39" s="416"/>
      <c r="F39" s="416"/>
    </row>
    <row r="40" spans="1:6" x14ac:dyDescent="0.2">
      <c r="A40" s="416"/>
      <c r="B40" s="416"/>
      <c r="C40" s="416"/>
      <c r="D40" s="416"/>
      <c r="E40" s="416"/>
      <c r="F40" s="416"/>
    </row>
    <row r="41" spans="1:6" x14ac:dyDescent="0.2">
      <c r="A41" s="416"/>
      <c r="B41" s="416"/>
      <c r="C41" s="416"/>
      <c r="D41" s="416"/>
      <c r="E41" s="416"/>
      <c r="F41" s="416"/>
    </row>
    <row r="42" spans="1:6" x14ac:dyDescent="0.2">
      <c r="A42" s="416"/>
      <c r="B42" s="416"/>
      <c r="C42" s="416"/>
      <c r="D42" s="416"/>
      <c r="E42" s="416"/>
      <c r="F42" s="416"/>
    </row>
    <row r="43" spans="1:6" ht="33" customHeight="1" x14ac:dyDescent="0.2">
      <c r="A43" s="416"/>
      <c r="B43" s="416"/>
      <c r="C43" s="416"/>
      <c r="D43" s="416"/>
      <c r="E43" s="416"/>
      <c r="F43" s="416"/>
    </row>
    <row r="44" spans="1:6" ht="16.5" customHeight="1" x14ac:dyDescent="0.2">
      <c r="A44" s="416"/>
      <c r="B44" s="416"/>
      <c r="C44" s="416"/>
      <c r="D44" s="416"/>
      <c r="E44" s="416"/>
      <c r="F44" s="416"/>
    </row>
    <row r="45" spans="1:6" x14ac:dyDescent="0.2">
      <c r="A45" s="416"/>
      <c r="B45" s="416"/>
      <c r="C45" s="416"/>
      <c r="D45" s="416"/>
      <c r="E45" s="416"/>
      <c r="F45" s="416"/>
    </row>
    <row r="46" spans="1:6" x14ac:dyDescent="0.2">
      <c r="A46" s="416"/>
      <c r="B46" s="416"/>
      <c r="C46" s="416"/>
      <c r="D46" s="416"/>
      <c r="E46" s="416"/>
      <c r="F46" s="416"/>
    </row>
    <row r="47" spans="1:6" x14ac:dyDescent="0.2">
      <c r="A47" s="416"/>
      <c r="B47" s="416"/>
      <c r="C47" s="416"/>
      <c r="D47" s="416"/>
      <c r="E47" s="416"/>
      <c r="F47" s="416"/>
    </row>
    <row r="48" spans="1:6" x14ac:dyDescent="0.2">
      <c r="A48" s="416"/>
      <c r="B48" s="416"/>
      <c r="C48" s="416"/>
      <c r="D48" s="416"/>
      <c r="E48" s="416"/>
      <c r="F48" s="416"/>
    </row>
    <row r="49" spans="1:6" x14ac:dyDescent="0.2">
      <c r="A49" s="416"/>
      <c r="B49" s="416"/>
      <c r="C49" s="416"/>
      <c r="D49" s="416"/>
      <c r="E49" s="416"/>
      <c r="F49" s="416"/>
    </row>
    <row r="50" spans="1:6" x14ac:dyDescent="0.2">
      <c r="A50" s="416"/>
      <c r="B50" s="416"/>
      <c r="C50" s="416"/>
      <c r="D50" s="416"/>
      <c r="E50" s="416"/>
      <c r="F50" s="416"/>
    </row>
    <row r="51" spans="1:6" x14ac:dyDescent="0.2">
      <c r="A51" s="416"/>
      <c r="B51" s="416"/>
      <c r="C51" s="416"/>
      <c r="D51" s="416"/>
      <c r="E51" s="416"/>
      <c r="F51" s="416"/>
    </row>
    <row r="52" spans="1:6" x14ac:dyDescent="0.2">
      <c r="A52" s="416"/>
      <c r="B52" s="416"/>
      <c r="C52" s="416"/>
      <c r="D52" s="416"/>
      <c r="E52" s="416"/>
      <c r="F52" s="416"/>
    </row>
    <row r="53" spans="1:6" x14ac:dyDescent="0.2">
      <c r="A53" s="416"/>
      <c r="B53" s="416"/>
      <c r="C53" s="416"/>
      <c r="D53" s="416"/>
      <c r="E53" s="416"/>
      <c r="F53" s="416"/>
    </row>
    <row r="54" spans="1:6" x14ac:dyDescent="0.2">
      <c r="A54" s="416"/>
      <c r="B54" s="416"/>
      <c r="C54" s="416"/>
      <c r="D54" s="416"/>
      <c r="E54" s="416"/>
      <c r="F54" s="416"/>
    </row>
    <row r="55" spans="1:6" x14ac:dyDescent="0.2">
      <c r="A55" s="416"/>
      <c r="B55" s="416"/>
      <c r="C55" s="416"/>
      <c r="D55" s="416"/>
      <c r="E55" s="416"/>
      <c r="F55" s="416"/>
    </row>
    <row r="56" spans="1:6" x14ac:dyDescent="0.2">
      <c r="A56" s="416"/>
      <c r="B56" s="416"/>
      <c r="C56" s="416"/>
      <c r="D56" s="416"/>
      <c r="E56" s="416"/>
      <c r="F56" s="416"/>
    </row>
    <row r="57" spans="1:6" x14ac:dyDescent="0.2">
      <c r="A57" s="416"/>
      <c r="B57" s="416"/>
      <c r="C57" s="416"/>
      <c r="D57" s="416"/>
      <c r="E57" s="416"/>
      <c r="F57" s="416"/>
    </row>
    <row r="58" spans="1:6" x14ac:dyDescent="0.2">
      <c r="A58" s="416"/>
      <c r="B58" s="416"/>
      <c r="C58" s="416"/>
      <c r="D58" s="416"/>
      <c r="E58" s="416"/>
      <c r="F58" s="416"/>
    </row>
    <row r="59" spans="1:6" x14ac:dyDescent="0.2">
      <c r="A59" s="416"/>
      <c r="B59" s="416"/>
      <c r="C59" s="416"/>
      <c r="D59" s="416"/>
      <c r="E59" s="416"/>
      <c r="F59" s="416"/>
    </row>
    <row r="60" spans="1:6" x14ac:dyDescent="0.2">
      <c r="A60" s="416"/>
      <c r="B60" s="416"/>
      <c r="C60" s="416"/>
      <c r="D60" s="416"/>
      <c r="E60" s="416"/>
      <c r="F60" s="416"/>
    </row>
    <row r="61" spans="1:6" x14ac:dyDescent="0.2">
      <c r="A61" s="416"/>
      <c r="B61" s="416"/>
      <c r="C61" s="416"/>
      <c r="D61" s="416"/>
      <c r="E61" s="416"/>
      <c r="F61" s="416"/>
    </row>
    <row r="62" spans="1:6" x14ac:dyDescent="0.2">
      <c r="A62" s="416"/>
      <c r="B62" s="416"/>
      <c r="C62" s="416"/>
      <c r="D62" s="416"/>
      <c r="E62" s="416"/>
      <c r="F62" s="416"/>
    </row>
    <row r="63" spans="1:6" x14ac:dyDescent="0.2">
      <c r="A63" s="416"/>
      <c r="B63" s="416"/>
      <c r="C63" s="416"/>
      <c r="D63" s="416"/>
      <c r="E63" s="416"/>
      <c r="F63" s="416"/>
    </row>
    <row r="64" spans="1:6" x14ac:dyDescent="0.2">
      <c r="A64" s="416"/>
      <c r="B64" s="416"/>
      <c r="C64" s="416"/>
      <c r="D64" s="416"/>
      <c r="E64" s="416"/>
      <c r="F64" s="416"/>
    </row>
    <row r="65" spans="1:6" x14ac:dyDescent="0.2">
      <c r="A65" s="416"/>
      <c r="B65" s="416"/>
      <c r="C65" s="416"/>
      <c r="D65" s="416"/>
      <c r="E65" s="416"/>
      <c r="F65" s="416"/>
    </row>
    <row r="66" spans="1:6" x14ac:dyDescent="0.2">
      <c r="A66" s="416"/>
      <c r="B66" s="416"/>
      <c r="C66" s="416"/>
      <c r="D66" s="416"/>
      <c r="E66" s="416"/>
      <c r="F66" s="416"/>
    </row>
    <row r="67" spans="1:6" x14ac:dyDescent="0.2">
      <c r="A67" s="416"/>
      <c r="B67" s="416"/>
      <c r="C67" s="416"/>
      <c r="D67" s="416"/>
      <c r="E67" s="416"/>
      <c r="F67" s="416"/>
    </row>
    <row r="68" spans="1:6" x14ac:dyDescent="0.2">
      <c r="A68" s="416"/>
      <c r="B68" s="416"/>
      <c r="C68" s="416"/>
      <c r="D68" s="416"/>
      <c r="E68" s="416"/>
      <c r="F68" s="416"/>
    </row>
    <row r="69" spans="1:6" x14ac:dyDescent="0.2">
      <c r="A69" s="416"/>
      <c r="B69" s="416"/>
      <c r="C69" s="416"/>
      <c r="D69" s="416"/>
      <c r="E69" s="416"/>
      <c r="F69" s="416"/>
    </row>
    <row r="70" spans="1:6" x14ac:dyDescent="0.2">
      <c r="A70" s="416"/>
      <c r="B70" s="416"/>
      <c r="C70" s="416"/>
      <c r="D70" s="416"/>
      <c r="E70" s="416"/>
      <c r="F70" s="416"/>
    </row>
    <row r="71" spans="1:6" x14ac:dyDescent="0.2">
      <c r="A71" s="416"/>
      <c r="B71" s="416"/>
      <c r="C71" s="416"/>
      <c r="D71" s="416"/>
      <c r="E71" s="416"/>
      <c r="F71" s="416"/>
    </row>
    <row r="72" spans="1:6" x14ac:dyDescent="0.2">
      <c r="A72" s="416"/>
      <c r="B72" s="416"/>
      <c r="C72" s="416"/>
      <c r="D72" s="416"/>
      <c r="E72" s="416"/>
      <c r="F72" s="416"/>
    </row>
    <row r="73" spans="1:6" x14ac:dyDescent="0.2">
      <c r="A73" s="416"/>
      <c r="B73" s="416"/>
      <c r="C73" s="416"/>
      <c r="D73" s="416"/>
      <c r="E73" s="416"/>
      <c r="F73" s="416"/>
    </row>
    <row r="74" spans="1:6" x14ac:dyDescent="0.2">
      <c r="A74" s="416"/>
      <c r="B74" s="416"/>
      <c r="C74" s="416"/>
      <c r="D74" s="416"/>
      <c r="E74" s="416"/>
      <c r="F74" s="416"/>
    </row>
    <row r="75" spans="1:6" x14ac:dyDescent="0.2">
      <c r="A75" s="416"/>
      <c r="B75" s="416"/>
      <c r="C75" s="416"/>
      <c r="D75" s="416"/>
      <c r="E75" s="416"/>
      <c r="F75" s="416"/>
    </row>
    <row r="76" spans="1:6" x14ac:dyDescent="0.2">
      <c r="A76" s="416"/>
      <c r="B76" s="416"/>
      <c r="C76" s="416"/>
      <c r="D76" s="416"/>
      <c r="E76" s="416"/>
      <c r="F76" s="416"/>
    </row>
    <row r="77" spans="1:6" x14ac:dyDescent="0.2">
      <c r="A77" s="416"/>
      <c r="B77" s="416"/>
      <c r="C77" s="416"/>
      <c r="D77" s="416"/>
      <c r="E77" s="416"/>
      <c r="F77" s="416"/>
    </row>
    <row r="78" spans="1:6" x14ac:dyDescent="0.2">
      <c r="A78" s="416"/>
      <c r="B78" s="416"/>
      <c r="C78" s="416"/>
      <c r="D78" s="416"/>
      <c r="E78" s="416"/>
      <c r="F78" s="416"/>
    </row>
    <row r="79" spans="1:6" x14ac:dyDescent="0.2">
      <c r="A79" s="416"/>
      <c r="B79" s="416"/>
      <c r="C79" s="416"/>
      <c r="D79" s="416"/>
      <c r="E79" s="416"/>
      <c r="F79" s="416"/>
    </row>
    <row r="80" spans="1:6" x14ac:dyDescent="0.2">
      <c r="A80" s="416"/>
      <c r="B80" s="416"/>
      <c r="C80" s="416"/>
      <c r="D80" s="416"/>
      <c r="E80" s="416"/>
      <c r="F80" s="416"/>
    </row>
    <row r="81" spans="1:6" x14ac:dyDescent="0.2">
      <c r="A81" s="416"/>
      <c r="B81" s="416"/>
      <c r="C81" s="416"/>
      <c r="D81" s="416"/>
      <c r="E81" s="416"/>
      <c r="F81" s="416"/>
    </row>
    <row r="82" spans="1:6" x14ac:dyDescent="0.2">
      <c r="A82" s="416"/>
      <c r="B82" s="416"/>
      <c r="C82" s="416"/>
      <c r="D82" s="416"/>
      <c r="E82" s="416"/>
      <c r="F82" s="416"/>
    </row>
    <row r="83" spans="1:6" x14ac:dyDescent="0.2">
      <c r="A83" s="416"/>
      <c r="B83" s="416"/>
      <c r="C83" s="416"/>
      <c r="D83" s="416"/>
      <c r="E83" s="416"/>
      <c r="F83" s="416"/>
    </row>
    <row r="84" spans="1:6" x14ac:dyDescent="0.2">
      <c r="A84" s="416"/>
      <c r="B84" s="416"/>
      <c r="C84" s="416"/>
      <c r="D84" s="416"/>
      <c r="E84" s="416"/>
      <c r="F84" s="416"/>
    </row>
    <row r="85" spans="1:6" x14ac:dyDescent="0.2">
      <c r="A85" s="416"/>
      <c r="B85" s="416"/>
      <c r="C85" s="416"/>
      <c r="D85" s="416"/>
      <c r="E85" s="416"/>
      <c r="F85" s="416"/>
    </row>
    <row r="86" spans="1:6" x14ac:dyDescent="0.2">
      <c r="A86" s="416"/>
      <c r="B86" s="416"/>
      <c r="C86" s="416"/>
      <c r="D86" s="416"/>
      <c r="E86" s="416"/>
      <c r="F86" s="416"/>
    </row>
    <row r="87" spans="1:6" x14ac:dyDescent="0.2">
      <c r="A87" s="416"/>
      <c r="B87" s="416"/>
      <c r="C87" s="416"/>
      <c r="D87" s="416"/>
      <c r="E87" s="416"/>
      <c r="F87" s="416"/>
    </row>
    <row r="88" spans="1:6" x14ac:dyDescent="0.2">
      <c r="A88" s="416"/>
      <c r="B88" s="416"/>
      <c r="C88" s="416"/>
      <c r="D88" s="416"/>
      <c r="E88" s="416"/>
      <c r="F88" s="416"/>
    </row>
    <row r="89" spans="1:6" x14ac:dyDescent="0.2">
      <c r="A89" s="416"/>
      <c r="B89" s="416"/>
      <c r="C89" s="416"/>
      <c r="D89" s="416"/>
      <c r="E89" s="416"/>
      <c r="F89" s="416"/>
    </row>
    <row r="90" spans="1:6" x14ac:dyDescent="0.2">
      <c r="A90" s="416"/>
      <c r="B90" s="416"/>
      <c r="C90" s="416"/>
      <c r="D90" s="416"/>
      <c r="E90" s="416"/>
      <c r="F90" s="416"/>
    </row>
    <row r="91" spans="1:6" x14ac:dyDescent="0.2">
      <c r="A91" s="416"/>
      <c r="B91" s="416"/>
      <c r="C91" s="416"/>
      <c r="D91" s="416"/>
      <c r="E91" s="416"/>
      <c r="F91" s="416"/>
    </row>
    <row r="92" spans="1:6" x14ac:dyDescent="0.2">
      <c r="A92" s="416"/>
      <c r="B92" s="416"/>
      <c r="C92" s="416"/>
      <c r="D92" s="416"/>
      <c r="E92" s="416"/>
      <c r="F92" s="416"/>
    </row>
    <row r="93" spans="1:6" x14ac:dyDescent="0.2">
      <c r="A93" s="416"/>
      <c r="B93" s="416"/>
      <c r="C93" s="416"/>
      <c r="D93" s="416"/>
      <c r="E93" s="416"/>
      <c r="F93" s="416"/>
    </row>
    <row r="94" spans="1:6" x14ac:dyDescent="0.2">
      <c r="A94" s="416"/>
      <c r="B94" s="416"/>
      <c r="C94" s="416"/>
      <c r="D94" s="416"/>
      <c r="E94" s="416"/>
      <c r="F94" s="416"/>
    </row>
    <row r="95" spans="1:6" x14ac:dyDescent="0.2">
      <c r="A95" s="416"/>
      <c r="B95" s="416"/>
      <c r="C95" s="416"/>
      <c r="D95" s="416"/>
      <c r="E95" s="416"/>
      <c r="F95" s="416"/>
    </row>
    <row r="96" spans="1:6" x14ac:dyDescent="0.2">
      <c r="A96" s="416"/>
      <c r="B96" s="416"/>
      <c r="C96" s="416"/>
      <c r="D96" s="416"/>
      <c r="E96" s="416"/>
      <c r="F96" s="416"/>
    </row>
    <row r="97" spans="1:6" x14ac:dyDescent="0.2">
      <c r="A97" s="416"/>
      <c r="B97" s="416"/>
      <c r="C97" s="416"/>
      <c r="D97" s="416"/>
      <c r="E97" s="416"/>
      <c r="F97" s="416"/>
    </row>
    <row r="98" spans="1:6" x14ac:dyDescent="0.2">
      <c r="A98" s="416"/>
      <c r="B98" s="416"/>
      <c r="C98" s="416"/>
      <c r="D98" s="416"/>
      <c r="E98" s="416"/>
      <c r="F98" s="416"/>
    </row>
    <row r="99" spans="1:6" x14ac:dyDescent="0.2">
      <c r="A99" s="416"/>
      <c r="B99" s="416"/>
      <c r="C99" s="416"/>
      <c r="D99" s="416"/>
      <c r="E99" s="416"/>
      <c r="F99" s="416"/>
    </row>
    <row r="100" spans="1:6" x14ac:dyDescent="0.2">
      <c r="A100" s="416"/>
      <c r="B100" s="416"/>
      <c r="C100" s="416"/>
      <c r="D100" s="416"/>
      <c r="E100" s="416"/>
      <c r="F100" s="416"/>
    </row>
    <row r="101" spans="1:6" x14ac:dyDescent="0.2">
      <c r="A101" s="416"/>
      <c r="B101" s="416"/>
      <c r="C101" s="416"/>
      <c r="D101" s="416"/>
      <c r="E101" s="416"/>
      <c r="F101" s="416"/>
    </row>
    <row r="102" spans="1:6" x14ac:dyDescent="0.2">
      <c r="A102" s="416"/>
      <c r="B102" s="416"/>
      <c r="C102" s="416"/>
      <c r="D102" s="416"/>
      <c r="E102" s="416"/>
      <c r="F102" s="416"/>
    </row>
    <row r="103" spans="1:6" x14ac:dyDescent="0.2">
      <c r="A103" s="416"/>
      <c r="B103" s="416"/>
      <c r="C103" s="416"/>
      <c r="D103" s="416"/>
      <c r="E103" s="416"/>
      <c r="F103" s="416"/>
    </row>
    <row r="104" spans="1:6" x14ac:dyDescent="0.2">
      <c r="A104" s="416"/>
      <c r="B104" s="416"/>
      <c r="C104" s="416"/>
      <c r="D104" s="416"/>
      <c r="E104" s="416"/>
      <c r="F104" s="416"/>
    </row>
    <row r="105" spans="1:6" x14ac:dyDescent="0.2">
      <c r="A105" s="416"/>
      <c r="B105" s="416"/>
      <c r="C105" s="416"/>
      <c r="D105" s="416"/>
      <c r="E105" s="416"/>
      <c r="F105" s="416"/>
    </row>
    <row r="106" spans="1:6" x14ac:dyDescent="0.2">
      <c r="A106" s="416"/>
      <c r="B106" s="416"/>
      <c r="C106" s="416"/>
      <c r="D106" s="416"/>
      <c r="E106" s="416"/>
      <c r="F106" s="416"/>
    </row>
    <row r="107" spans="1:6" x14ac:dyDescent="0.2">
      <c r="A107" s="416"/>
      <c r="B107" s="416"/>
      <c r="C107" s="416"/>
      <c r="D107" s="416"/>
      <c r="E107" s="416"/>
      <c r="F107" s="416"/>
    </row>
    <row r="108" spans="1:6" x14ac:dyDescent="0.2">
      <c r="A108" s="416"/>
      <c r="B108" s="416"/>
      <c r="C108" s="416"/>
      <c r="D108" s="416"/>
      <c r="E108" s="416"/>
      <c r="F108" s="416"/>
    </row>
    <row r="109" spans="1:6" x14ac:dyDescent="0.2">
      <c r="A109" s="416"/>
      <c r="B109" s="416"/>
      <c r="C109" s="416"/>
      <c r="D109" s="416"/>
      <c r="E109" s="416"/>
      <c r="F109" s="416"/>
    </row>
    <row r="110" spans="1:6" x14ac:dyDescent="0.2">
      <c r="A110" s="416"/>
      <c r="B110" s="416"/>
      <c r="C110" s="416"/>
      <c r="D110" s="416"/>
      <c r="E110" s="416"/>
      <c r="F110" s="416"/>
    </row>
    <row r="111" spans="1:6" x14ac:dyDescent="0.2">
      <c r="A111" s="416"/>
      <c r="B111" s="416"/>
      <c r="C111" s="416"/>
      <c r="D111" s="416"/>
      <c r="E111" s="416"/>
      <c r="F111" s="416"/>
    </row>
    <row r="112" spans="1:6" x14ac:dyDescent="0.2">
      <c r="A112" s="416"/>
      <c r="B112" s="416"/>
      <c r="C112" s="416"/>
      <c r="D112" s="416"/>
      <c r="E112" s="416"/>
      <c r="F112" s="416"/>
    </row>
    <row r="113" spans="1:6" x14ac:dyDescent="0.2">
      <c r="A113" s="416"/>
      <c r="B113" s="416"/>
      <c r="C113" s="416"/>
      <c r="D113" s="416"/>
      <c r="E113" s="416"/>
      <c r="F113" s="416"/>
    </row>
    <row r="114" spans="1:6" x14ac:dyDescent="0.2">
      <c r="A114" s="416"/>
      <c r="B114" s="416"/>
      <c r="C114" s="416"/>
      <c r="D114" s="416"/>
      <c r="E114" s="416"/>
      <c r="F114" s="416"/>
    </row>
    <row r="115" spans="1:6" x14ac:dyDescent="0.2">
      <c r="A115" s="416"/>
      <c r="B115" s="416"/>
      <c r="C115" s="416"/>
      <c r="D115" s="416"/>
      <c r="E115" s="416"/>
      <c r="F115" s="416"/>
    </row>
    <row r="116" spans="1:6" x14ac:dyDescent="0.2">
      <c r="A116" s="416"/>
      <c r="B116" s="416"/>
      <c r="C116" s="416"/>
      <c r="D116" s="416"/>
      <c r="E116" s="416"/>
      <c r="F116" s="416"/>
    </row>
    <row r="117" spans="1:6" x14ac:dyDescent="0.2">
      <c r="A117" s="416"/>
      <c r="B117" s="416"/>
      <c r="C117" s="416"/>
      <c r="D117" s="416"/>
      <c r="E117" s="416"/>
      <c r="F117" s="416"/>
    </row>
    <row r="118" spans="1:6" x14ac:dyDescent="0.2">
      <c r="A118" s="416"/>
      <c r="B118" s="416"/>
      <c r="C118" s="416"/>
      <c r="D118" s="416"/>
      <c r="E118" s="416"/>
      <c r="F118" s="416"/>
    </row>
    <row r="119" spans="1:6" x14ac:dyDescent="0.2">
      <c r="A119" s="416"/>
      <c r="B119" s="416"/>
      <c r="C119" s="416"/>
      <c r="D119" s="416"/>
      <c r="E119" s="416"/>
      <c r="F119" s="416"/>
    </row>
    <row r="120" spans="1:6" x14ac:dyDescent="0.2">
      <c r="A120" s="416"/>
      <c r="B120" s="416"/>
      <c r="C120" s="416"/>
      <c r="D120" s="416"/>
      <c r="E120" s="416"/>
      <c r="F120" s="416"/>
    </row>
    <row r="121" spans="1:6" x14ac:dyDescent="0.2">
      <c r="A121" s="416"/>
      <c r="B121" s="416"/>
      <c r="C121" s="416"/>
      <c r="D121" s="416"/>
      <c r="E121" s="416"/>
      <c r="F121" s="416"/>
    </row>
    <row r="122" spans="1:6" x14ac:dyDescent="0.2">
      <c r="A122" s="416"/>
      <c r="B122" s="416"/>
      <c r="C122" s="416"/>
      <c r="D122" s="416"/>
      <c r="E122" s="416"/>
      <c r="F122" s="416"/>
    </row>
    <row r="123" spans="1:6" x14ac:dyDescent="0.2">
      <c r="A123" s="416"/>
      <c r="B123" s="416"/>
      <c r="C123" s="416"/>
      <c r="D123" s="416"/>
      <c r="E123" s="416"/>
      <c r="F123" s="416"/>
    </row>
    <row r="124" spans="1:6" x14ac:dyDescent="0.2">
      <c r="A124" s="416"/>
      <c r="B124" s="416"/>
      <c r="C124" s="416"/>
      <c r="D124" s="416"/>
      <c r="E124" s="416"/>
      <c r="F124" s="416"/>
    </row>
    <row r="125" spans="1:6" x14ac:dyDescent="0.2">
      <c r="A125" s="416"/>
      <c r="B125" s="416"/>
      <c r="C125" s="416"/>
      <c r="D125" s="416"/>
      <c r="E125" s="416"/>
      <c r="F125" s="416"/>
    </row>
    <row r="126" spans="1:6" x14ac:dyDescent="0.2">
      <c r="A126" s="416"/>
      <c r="B126" s="416"/>
      <c r="C126" s="416"/>
      <c r="D126" s="416"/>
      <c r="E126" s="416"/>
      <c r="F126" s="416"/>
    </row>
    <row r="127" spans="1:6" x14ac:dyDescent="0.2">
      <c r="A127" s="416"/>
      <c r="B127" s="416"/>
      <c r="C127" s="416"/>
      <c r="D127" s="416"/>
      <c r="E127" s="416"/>
      <c r="F127" s="416"/>
    </row>
    <row r="128" spans="1:6" x14ac:dyDescent="0.2">
      <c r="A128" s="416"/>
      <c r="B128" s="416"/>
      <c r="C128" s="416"/>
      <c r="D128" s="416"/>
      <c r="E128" s="416"/>
      <c r="F128" s="416"/>
    </row>
    <row r="129" spans="1:6" x14ac:dyDescent="0.2">
      <c r="A129" s="416"/>
      <c r="B129" s="416"/>
      <c r="C129" s="416"/>
      <c r="D129" s="416"/>
      <c r="E129" s="416"/>
      <c r="F129" s="416"/>
    </row>
    <row r="130" spans="1:6" x14ac:dyDescent="0.2">
      <c r="A130" s="416"/>
      <c r="B130" s="416"/>
      <c r="C130" s="416"/>
      <c r="D130" s="416"/>
      <c r="E130" s="416"/>
      <c r="F130" s="416"/>
    </row>
    <row r="131" spans="1:6" x14ac:dyDescent="0.2">
      <c r="A131" s="416"/>
      <c r="B131" s="416"/>
      <c r="C131" s="416"/>
      <c r="D131" s="416"/>
      <c r="E131" s="416"/>
      <c r="F131" s="416"/>
    </row>
    <row r="132" spans="1:6" x14ac:dyDescent="0.2">
      <c r="A132" s="416"/>
      <c r="B132" s="416"/>
      <c r="C132" s="416"/>
      <c r="D132" s="416"/>
      <c r="E132" s="416"/>
      <c r="F132" s="416"/>
    </row>
    <row r="133" spans="1:6" x14ac:dyDescent="0.2">
      <c r="A133" s="416"/>
      <c r="B133" s="416"/>
      <c r="C133" s="416"/>
      <c r="D133" s="416"/>
      <c r="E133" s="416"/>
      <c r="F133" s="416"/>
    </row>
    <row r="134" spans="1:6" x14ac:dyDescent="0.2">
      <c r="A134" s="416"/>
      <c r="B134" s="416"/>
      <c r="C134" s="416"/>
      <c r="D134" s="416"/>
      <c r="E134" s="416"/>
      <c r="F134" s="416"/>
    </row>
    <row r="135" spans="1:6" x14ac:dyDescent="0.2">
      <c r="A135" s="416"/>
      <c r="B135" s="416"/>
      <c r="C135" s="416"/>
      <c r="D135" s="416"/>
      <c r="E135" s="416"/>
      <c r="F135" s="416"/>
    </row>
    <row r="136" spans="1:6" x14ac:dyDescent="0.2">
      <c r="A136" s="416"/>
      <c r="B136" s="416"/>
      <c r="C136" s="416"/>
      <c r="D136" s="416"/>
      <c r="E136" s="416"/>
      <c r="F136" s="416"/>
    </row>
    <row r="137" spans="1:6" x14ac:dyDescent="0.2">
      <c r="A137" s="416"/>
      <c r="B137" s="416"/>
      <c r="C137" s="416"/>
      <c r="D137" s="416"/>
      <c r="E137" s="416"/>
      <c r="F137" s="416"/>
    </row>
    <row r="138" spans="1:6" x14ac:dyDescent="0.2">
      <c r="A138" s="416"/>
      <c r="B138" s="416"/>
      <c r="C138" s="416"/>
      <c r="D138" s="416"/>
      <c r="E138" s="416"/>
      <c r="F138" s="416"/>
    </row>
    <row r="139" spans="1:6" x14ac:dyDescent="0.2">
      <c r="A139" s="416"/>
      <c r="B139" s="416"/>
      <c r="C139" s="416"/>
      <c r="D139" s="416"/>
      <c r="E139" s="416"/>
      <c r="F139" s="416"/>
    </row>
    <row r="140" spans="1:6" x14ac:dyDescent="0.2">
      <c r="A140" s="416"/>
      <c r="B140" s="416"/>
      <c r="C140" s="416"/>
      <c r="D140" s="416"/>
      <c r="E140" s="416"/>
      <c r="F140" s="416"/>
    </row>
    <row r="141" spans="1:6" x14ac:dyDescent="0.2">
      <c r="A141" s="416"/>
      <c r="B141" s="416"/>
      <c r="C141" s="416"/>
      <c r="D141" s="416"/>
      <c r="E141" s="416"/>
      <c r="F141" s="416"/>
    </row>
    <row r="142" spans="1:6" x14ac:dyDescent="0.2">
      <c r="A142" s="416"/>
      <c r="B142" s="416"/>
      <c r="C142" s="416"/>
      <c r="D142" s="416"/>
      <c r="E142" s="416"/>
      <c r="F142" s="416"/>
    </row>
    <row r="143" spans="1:6" x14ac:dyDescent="0.2">
      <c r="A143" s="416"/>
      <c r="B143" s="416"/>
      <c r="C143" s="416"/>
      <c r="D143" s="416"/>
      <c r="E143" s="416"/>
      <c r="F143" s="416"/>
    </row>
    <row r="144" spans="1:6" x14ac:dyDescent="0.2">
      <c r="A144" s="416"/>
      <c r="B144" s="416"/>
      <c r="C144" s="416"/>
      <c r="D144" s="416"/>
      <c r="E144" s="416"/>
      <c r="F144" s="416"/>
    </row>
    <row r="145" spans="1:6" x14ac:dyDescent="0.2">
      <c r="A145" s="416"/>
      <c r="B145" s="416"/>
      <c r="C145" s="416"/>
      <c r="D145" s="416"/>
      <c r="E145" s="416"/>
      <c r="F145" s="416"/>
    </row>
    <row r="146" spans="1:6" x14ac:dyDescent="0.2">
      <c r="A146" s="416"/>
      <c r="B146" s="416"/>
      <c r="C146" s="416"/>
      <c r="D146" s="416"/>
      <c r="E146" s="416"/>
      <c r="F146" s="416"/>
    </row>
    <row r="147" spans="1:6" x14ac:dyDescent="0.2">
      <c r="A147" s="416"/>
      <c r="B147" s="416"/>
      <c r="C147" s="416"/>
      <c r="D147" s="416"/>
      <c r="E147" s="416"/>
      <c r="F147" s="416"/>
    </row>
    <row r="148" spans="1:6" x14ac:dyDescent="0.2">
      <c r="A148" s="416"/>
      <c r="B148" s="416"/>
      <c r="C148" s="416"/>
      <c r="D148" s="416"/>
      <c r="E148" s="416"/>
      <c r="F148" s="416"/>
    </row>
    <row r="149" spans="1:6" x14ac:dyDescent="0.2">
      <c r="A149" s="416"/>
      <c r="B149" s="416"/>
      <c r="C149" s="416"/>
      <c r="D149" s="416"/>
      <c r="E149" s="416"/>
      <c r="F149" s="416"/>
    </row>
    <row r="150" spans="1:6" x14ac:dyDescent="0.2">
      <c r="A150" s="416"/>
      <c r="B150" s="416"/>
      <c r="C150" s="416"/>
      <c r="D150" s="416"/>
      <c r="E150" s="416"/>
      <c r="F150" s="416"/>
    </row>
    <row r="151" spans="1:6" x14ac:dyDescent="0.2">
      <c r="A151" s="416"/>
      <c r="B151" s="416"/>
      <c r="C151" s="416"/>
      <c r="D151" s="416"/>
      <c r="E151" s="416"/>
      <c r="F151" s="416"/>
    </row>
    <row r="152" spans="1:6" x14ac:dyDescent="0.2">
      <c r="A152" s="416"/>
      <c r="B152" s="416"/>
      <c r="C152" s="416"/>
      <c r="D152" s="416"/>
      <c r="E152" s="416"/>
      <c r="F152" s="416"/>
    </row>
    <row r="153" spans="1:6" x14ac:dyDescent="0.2">
      <c r="A153" s="416"/>
      <c r="B153" s="416"/>
      <c r="C153" s="416"/>
      <c r="D153" s="416"/>
      <c r="E153" s="416"/>
      <c r="F153" s="416"/>
    </row>
    <row r="154" spans="1:6" x14ac:dyDescent="0.2">
      <c r="A154" s="416"/>
      <c r="B154" s="416"/>
      <c r="C154" s="416"/>
      <c r="D154" s="416"/>
      <c r="E154" s="416"/>
      <c r="F154" s="416"/>
    </row>
    <row r="155" spans="1:6" x14ac:dyDescent="0.2">
      <c r="A155" s="416"/>
      <c r="B155" s="416"/>
      <c r="C155" s="416"/>
      <c r="D155" s="416"/>
      <c r="E155" s="416"/>
      <c r="F155" s="416"/>
    </row>
    <row r="156" spans="1:6" x14ac:dyDescent="0.2">
      <c r="A156" s="416"/>
      <c r="B156" s="416"/>
      <c r="C156" s="416"/>
      <c r="D156" s="416"/>
      <c r="E156" s="416"/>
      <c r="F156" s="416"/>
    </row>
    <row r="157" spans="1:6" x14ac:dyDescent="0.2">
      <c r="A157" s="416"/>
      <c r="B157" s="416"/>
      <c r="C157" s="416"/>
      <c r="D157" s="416"/>
      <c r="E157" s="416"/>
      <c r="F157" s="416"/>
    </row>
    <row r="158" spans="1:6" x14ac:dyDescent="0.2">
      <c r="A158" s="416"/>
      <c r="B158" s="416"/>
      <c r="C158" s="416"/>
      <c r="D158" s="416"/>
      <c r="E158" s="416"/>
      <c r="F158" s="416"/>
    </row>
    <row r="159" spans="1:6" x14ac:dyDescent="0.2">
      <c r="A159" s="416"/>
      <c r="B159" s="416"/>
      <c r="C159" s="416"/>
      <c r="D159" s="416"/>
      <c r="E159" s="416"/>
      <c r="F159" s="416"/>
    </row>
    <row r="160" spans="1:6" x14ac:dyDescent="0.2">
      <c r="A160" s="416"/>
      <c r="B160" s="416"/>
      <c r="C160" s="416"/>
      <c r="D160" s="416"/>
      <c r="E160" s="416"/>
      <c r="F160" s="416"/>
    </row>
    <row r="161" spans="1:6" x14ac:dyDescent="0.2">
      <c r="A161" s="416"/>
      <c r="B161" s="416"/>
      <c r="C161" s="416"/>
      <c r="D161" s="416"/>
      <c r="E161" s="416"/>
      <c r="F161" s="416"/>
    </row>
    <row r="162" spans="1:6" x14ac:dyDescent="0.2">
      <c r="A162" s="416"/>
      <c r="B162" s="416"/>
      <c r="C162" s="416"/>
      <c r="D162" s="416"/>
      <c r="E162" s="416"/>
      <c r="F162" s="416"/>
    </row>
    <row r="163" spans="1:6" x14ac:dyDescent="0.2">
      <c r="A163" s="416"/>
      <c r="B163" s="416"/>
      <c r="C163" s="416"/>
      <c r="D163" s="416"/>
      <c r="E163" s="416"/>
      <c r="F163" s="416"/>
    </row>
    <row r="164" spans="1:6" x14ac:dyDescent="0.2">
      <c r="A164" s="416"/>
      <c r="B164" s="416"/>
      <c r="C164" s="416"/>
      <c r="D164" s="416"/>
      <c r="E164" s="416"/>
      <c r="F164" s="416"/>
    </row>
    <row r="165" spans="1:6" x14ac:dyDescent="0.2">
      <c r="A165" s="416"/>
      <c r="B165" s="416"/>
      <c r="C165" s="416"/>
      <c r="D165" s="416"/>
      <c r="E165" s="416"/>
      <c r="F165" s="416"/>
    </row>
    <row r="166" spans="1:6" x14ac:dyDescent="0.2">
      <c r="A166" s="416"/>
      <c r="B166" s="416"/>
      <c r="C166" s="416"/>
      <c r="D166" s="416"/>
      <c r="E166" s="416"/>
      <c r="F166" s="416"/>
    </row>
    <row r="167" spans="1:6" x14ac:dyDescent="0.2">
      <c r="A167" s="416"/>
      <c r="B167" s="416"/>
      <c r="C167" s="416"/>
      <c r="D167" s="416"/>
      <c r="E167" s="416"/>
      <c r="F167" s="416"/>
    </row>
    <row r="168" spans="1:6" x14ac:dyDescent="0.2">
      <c r="A168" s="416"/>
      <c r="B168" s="416"/>
      <c r="C168" s="416"/>
      <c r="D168" s="416"/>
      <c r="E168" s="416"/>
      <c r="F168" s="416"/>
    </row>
    <row r="169" spans="1:6" x14ac:dyDescent="0.2">
      <c r="A169" s="416"/>
      <c r="B169" s="416"/>
      <c r="C169" s="416"/>
      <c r="D169" s="416"/>
      <c r="E169" s="416"/>
      <c r="F169" s="416"/>
    </row>
    <row r="170" spans="1:6" x14ac:dyDescent="0.2">
      <c r="A170" s="416"/>
      <c r="B170" s="416"/>
      <c r="C170" s="416"/>
      <c r="D170" s="416"/>
      <c r="E170" s="416"/>
      <c r="F170" s="416"/>
    </row>
    <row r="171" spans="1:6" x14ac:dyDescent="0.2">
      <c r="A171" s="416"/>
      <c r="B171" s="416"/>
      <c r="C171" s="416"/>
      <c r="D171" s="416"/>
      <c r="E171" s="416"/>
      <c r="F171" s="416"/>
    </row>
    <row r="172" spans="1:6" x14ac:dyDescent="0.2">
      <c r="A172" s="416"/>
      <c r="B172" s="416"/>
      <c r="C172" s="416"/>
      <c r="D172" s="416"/>
      <c r="E172" s="416"/>
      <c r="F172" s="416"/>
    </row>
    <row r="173" spans="1:6" x14ac:dyDescent="0.2">
      <c r="A173" s="416"/>
      <c r="B173" s="416"/>
      <c r="C173" s="416"/>
      <c r="D173" s="416"/>
      <c r="E173" s="416"/>
      <c r="F173" s="416"/>
    </row>
    <row r="174" spans="1:6" x14ac:dyDescent="0.2">
      <c r="A174" s="416"/>
      <c r="B174" s="416"/>
      <c r="C174" s="416"/>
      <c r="D174" s="416"/>
      <c r="E174" s="416"/>
      <c r="F174" s="416"/>
    </row>
    <row r="175" spans="1:6" x14ac:dyDescent="0.2">
      <c r="A175" s="416"/>
      <c r="B175" s="416"/>
      <c r="C175" s="416"/>
      <c r="D175" s="416"/>
      <c r="E175" s="416"/>
      <c r="F175" s="416"/>
    </row>
    <row r="176" spans="1:6" x14ac:dyDescent="0.2">
      <c r="A176" s="416"/>
      <c r="B176" s="416"/>
      <c r="C176" s="416"/>
      <c r="D176" s="416"/>
      <c r="E176" s="416"/>
      <c r="F176" s="416"/>
    </row>
    <row r="177" spans="1:6" x14ac:dyDescent="0.2">
      <c r="A177" s="416"/>
      <c r="B177" s="416"/>
      <c r="C177" s="416"/>
      <c r="D177" s="416"/>
      <c r="E177" s="416"/>
      <c r="F177" s="416"/>
    </row>
    <row r="178" spans="1:6" x14ac:dyDescent="0.2">
      <c r="A178" s="416"/>
      <c r="B178" s="416"/>
      <c r="C178" s="416"/>
      <c r="D178" s="416"/>
      <c r="E178" s="416"/>
      <c r="F178" s="416"/>
    </row>
    <row r="179" spans="1:6" x14ac:dyDescent="0.2">
      <c r="A179" s="416"/>
      <c r="B179" s="416"/>
      <c r="C179" s="416"/>
      <c r="D179" s="416"/>
      <c r="E179" s="416"/>
      <c r="F179" s="416"/>
    </row>
    <row r="180" spans="1:6" x14ac:dyDescent="0.2">
      <c r="A180" s="416"/>
      <c r="B180" s="416"/>
      <c r="C180" s="416"/>
      <c r="D180" s="416"/>
      <c r="E180" s="416"/>
      <c r="F180" s="416"/>
    </row>
    <row r="181" spans="1:6" x14ac:dyDescent="0.2">
      <c r="A181" s="416"/>
      <c r="B181" s="416"/>
      <c r="C181" s="416"/>
      <c r="D181" s="416"/>
      <c r="E181" s="416"/>
      <c r="F181" s="416"/>
    </row>
    <row r="182" spans="1:6" x14ac:dyDescent="0.2">
      <c r="A182" s="416"/>
      <c r="B182" s="416"/>
      <c r="C182" s="416"/>
      <c r="D182" s="416"/>
      <c r="E182" s="416"/>
      <c r="F182" s="416"/>
    </row>
    <row r="183" spans="1:6" x14ac:dyDescent="0.2">
      <c r="A183" s="416"/>
      <c r="B183" s="416"/>
      <c r="C183" s="416"/>
      <c r="D183" s="416"/>
      <c r="E183" s="416"/>
      <c r="F183" s="416"/>
    </row>
    <row r="184" spans="1:6" x14ac:dyDescent="0.2">
      <c r="A184" s="416"/>
      <c r="B184" s="416"/>
      <c r="C184" s="416"/>
      <c r="D184" s="416"/>
      <c r="E184" s="416"/>
      <c r="F184" s="416"/>
    </row>
    <row r="185" spans="1:6" x14ac:dyDescent="0.2">
      <c r="A185" s="416"/>
      <c r="B185" s="416"/>
      <c r="C185" s="416"/>
      <c r="D185" s="416"/>
      <c r="E185" s="416"/>
      <c r="F185" s="416"/>
    </row>
    <row r="186" spans="1:6" x14ac:dyDescent="0.2">
      <c r="A186" s="416"/>
      <c r="B186" s="416"/>
      <c r="C186" s="416"/>
      <c r="D186" s="416"/>
      <c r="E186" s="416"/>
      <c r="F186" s="416"/>
    </row>
    <row r="187" spans="1:6" x14ac:dyDescent="0.2">
      <c r="A187" s="416"/>
      <c r="B187" s="416"/>
      <c r="C187" s="416"/>
      <c r="D187" s="416"/>
      <c r="E187" s="416"/>
      <c r="F187" s="416"/>
    </row>
    <row r="188" spans="1:6" x14ac:dyDescent="0.2">
      <c r="A188" s="416"/>
      <c r="B188" s="416"/>
      <c r="C188" s="416"/>
      <c r="D188" s="416"/>
      <c r="E188" s="416"/>
      <c r="F188" s="416"/>
    </row>
    <row r="189" spans="1:6" x14ac:dyDescent="0.2">
      <c r="A189" s="416"/>
      <c r="B189" s="416"/>
      <c r="C189" s="416"/>
      <c r="D189" s="416"/>
      <c r="E189" s="416"/>
      <c r="F189" s="416"/>
    </row>
    <row r="190" spans="1:6" x14ac:dyDescent="0.2">
      <c r="A190" s="416"/>
      <c r="B190" s="416"/>
      <c r="C190" s="416"/>
      <c r="D190" s="416"/>
      <c r="E190" s="416"/>
      <c r="F190" s="416"/>
    </row>
    <row r="191" spans="1:6" x14ac:dyDescent="0.2">
      <c r="A191" s="416"/>
      <c r="B191" s="416"/>
      <c r="C191" s="416"/>
      <c r="D191" s="416"/>
      <c r="E191" s="416"/>
      <c r="F191" s="416"/>
    </row>
    <row r="192" spans="1:6" x14ac:dyDescent="0.2">
      <c r="A192" s="416"/>
      <c r="B192" s="416"/>
      <c r="C192" s="416"/>
      <c r="D192" s="416"/>
      <c r="E192" s="416"/>
      <c r="F192" s="416"/>
    </row>
    <row r="193" spans="1:6" x14ac:dyDescent="0.2">
      <c r="A193" s="416"/>
      <c r="B193" s="416"/>
      <c r="C193" s="416"/>
      <c r="D193" s="416"/>
      <c r="E193" s="416"/>
      <c r="F193" s="416"/>
    </row>
    <row r="194" spans="1:6" x14ac:dyDescent="0.2">
      <c r="A194" s="416"/>
      <c r="B194" s="416"/>
      <c r="C194" s="416"/>
      <c r="D194" s="416"/>
      <c r="E194" s="416"/>
      <c r="F194" s="416"/>
    </row>
    <row r="195" spans="1:6" x14ac:dyDescent="0.2">
      <c r="A195" s="416"/>
      <c r="B195" s="416"/>
      <c r="C195" s="416"/>
      <c r="D195" s="416"/>
      <c r="E195" s="416"/>
      <c r="F195" s="416"/>
    </row>
    <row r="196" spans="1:6" x14ac:dyDescent="0.2">
      <c r="A196" s="416"/>
      <c r="B196" s="416"/>
      <c r="C196" s="416"/>
      <c r="D196" s="416"/>
      <c r="E196" s="416"/>
      <c r="F196" s="416"/>
    </row>
    <row r="197" spans="1:6" x14ac:dyDescent="0.2">
      <c r="A197" s="416"/>
      <c r="B197" s="416"/>
      <c r="C197" s="416"/>
      <c r="D197" s="416"/>
      <c r="E197" s="416"/>
      <c r="F197" s="416"/>
    </row>
    <row r="198" spans="1:6" x14ac:dyDescent="0.2">
      <c r="A198" s="416"/>
      <c r="B198" s="416"/>
      <c r="C198" s="416"/>
      <c r="D198" s="416"/>
      <c r="E198" s="416"/>
      <c r="F198" s="416"/>
    </row>
    <row r="199" spans="1:6" x14ac:dyDescent="0.2">
      <c r="A199" s="416"/>
      <c r="B199" s="416"/>
      <c r="C199" s="416"/>
      <c r="D199" s="416"/>
      <c r="E199" s="416"/>
      <c r="F199" s="416"/>
    </row>
    <row r="200" spans="1:6" x14ac:dyDescent="0.2">
      <c r="A200" s="416"/>
      <c r="B200" s="416"/>
      <c r="C200" s="416"/>
      <c r="D200" s="416"/>
      <c r="E200" s="416"/>
      <c r="F200" s="416"/>
    </row>
    <row r="201" spans="1:6" x14ac:dyDescent="0.2">
      <c r="A201" s="416"/>
      <c r="B201" s="416"/>
      <c r="C201" s="416"/>
      <c r="D201" s="416"/>
      <c r="E201" s="416"/>
      <c r="F201" s="416"/>
    </row>
    <row r="202" spans="1:6" x14ac:dyDescent="0.2">
      <c r="A202" s="416"/>
      <c r="B202" s="416"/>
      <c r="C202" s="416"/>
      <c r="D202" s="416"/>
      <c r="E202" s="416"/>
      <c r="F202" s="416"/>
    </row>
    <row r="203" spans="1:6" x14ac:dyDescent="0.2">
      <c r="A203" s="416"/>
      <c r="B203" s="416"/>
      <c r="C203" s="416"/>
      <c r="D203" s="416"/>
      <c r="E203" s="416"/>
      <c r="F203" s="416"/>
    </row>
    <row r="204" spans="1:6" x14ac:dyDescent="0.2">
      <c r="A204" s="416"/>
      <c r="B204" s="416"/>
      <c r="C204" s="416"/>
      <c r="D204" s="416"/>
      <c r="E204" s="416"/>
      <c r="F204" s="416"/>
    </row>
    <row r="205" spans="1:6" x14ac:dyDescent="0.2">
      <c r="A205" s="416"/>
      <c r="B205" s="416"/>
      <c r="C205" s="416"/>
      <c r="D205" s="416"/>
      <c r="E205" s="416"/>
      <c r="F205" s="416"/>
    </row>
    <row r="206" spans="1:6" x14ac:dyDescent="0.2">
      <c r="A206" s="416"/>
      <c r="B206" s="416"/>
      <c r="C206" s="416"/>
      <c r="D206" s="416"/>
      <c r="E206" s="416"/>
      <c r="F206" s="416"/>
    </row>
    <row r="207" spans="1:6" x14ac:dyDescent="0.2">
      <c r="A207" s="416"/>
      <c r="B207" s="416"/>
      <c r="C207" s="416"/>
      <c r="D207" s="416"/>
      <c r="E207" s="416"/>
      <c r="F207" s="416"/>
    </row>
    <row r="208" spans="1:6" x14ac:dyDescent="0.2">
      <c r="A208" s="416"/>
      <c r="B208" s="416"/>
      <c r="C208" s="416"/>
      <c r="D208" s="416"/>
      <c r="E208" s="416"/>
      <c r="F208" s="416"/>
    </row>
    <row r="209" spans="1:6" x14ac:dyDescent="0.2">
      <c r="A209" s="416"/>
      <c r="B209" s="416"/>
      <c r="C209" s="416"/>
      <c r="D209" s="416"/>
      <c r="E209" s="416"/>
      <c r="F209" s="416"/>
    </row>
    <row r="210" spans="1:6" x14ac:dyDescent="0.2">
      <c r="A210" s="416"/>
      <c r="B210" s="416"/>
      <c r="C210" s="416"/>
      <c r="D210" s="416"/>
      <c r="E210" s="416"/>
      <c r="F210" s="416"/>
    </row>
    <row r="211" spans="1:6" x14ac:dyDescent="0.2">
      <c r="A211" s="416"/>
      <c r="B211" s="416"/>
      <c r="C211" s="416"/>
      <c r="D211" s="416"/>
      <c r="E211" s="416"/>
      <c r="F211" s="416"/>
    </row>
    <row r="212" spans="1:6" x14ac:dyDescent="0.2">
      <c r="A212" s="416"/>
      <c r="B212" s="416"/>
      <c r="C212" s="416"/>
      <c r="D212" s="416"/>
      <c r="E212" s="416"/>
      <c r="F212" s="416"/>
    </row>
    <row r="213" spans="1:6" x14ac:dyDescent="0.2">
      <c r="A213" s="416"/>
      <c r="B213" s="416"/>
      <c r="C213" s="416"/>
      <c r="D213" s="416"/>
      <c r="E213" s="416"/>
      <c r="F213" s="416"/>
    </row>
    <row r="214" spans="1:6" x14ac:dyDescent="0.2">
      <c r="A214" s="416"/>
      <c r="B214" s="416"/>
      <c r="C214" s="416"/>
      <c r="D214" s="416"/>
      <c r="E214" s="416"/>
      <c r="F214" s="416"/>
    </row>
    <row r="215" spans="1:6" x14ac:dyDescent="0.2">
      <c r="A215" s="416"/>
      <c r="B215" s="416"/>
      <c r="C215" s="416"/>
      <c r="D215" s="416"/>
      <c r="E215" s="416"/>
      <c r="F215" s="416"/>
    </row>
    <row r="216" spans="1:6" x14ac:dyDescent="0.2">
      <c r="A216" s="416"/>
      <c r="B216" s="416"/>
      <c r="C216" s="416"/>
      <c r="D216" s="416"/>
      <c r="E216" s="416"/>
      <c r="F216" s="416"/>
    </row>
    <row r="217" spans="1:6" x14ac:dyDescent="0.2">
      <c r="A217" s="416"/>
      <c r="B217" s="416"/>
      <c r="C217" s="416"/>
      <c r="D217" s="416"/>
      <c r="E217" s="416"/>
      <c r="F217" s="416"/>
    </row>
    <row r="218" spans="1:6" x14ac:dyDescent="0.2">
      <c r="A218" s="416"/>
      <c r="B218" s="416"/>
      <c r="C218" s="416"/>
      <c r="D218" s="416"/>
      <c r="E218" s="416"/>
      <c r="F218" s="416"/>
    </row>
    <row r="219" spans="1:6" x14ac:dyDescent="0.2">
      <c r="A219" s="416"/>
      <c r="B219" s="416"/>
      <c r="C219" s="416"/>
      <c r="D219" s="416"/>
      <c r="E219" s="416"/>
      <c r="F219" s="416"/>
    </row>
    <row r="220" spans="1:6" x14ac:dyDescent="0.2">
      <c r="A220" s="416"/>
      <c r="B220" s="416"/>
      <c r="C220" s="416"/>
      <c r="D220" s="416"/>
      <c r="E220" s="416"/>
      <c r="F220" s="416"/>
    </row>
    <row r="221" spans="1:6" x14ac:dyDescent="0.2">
      <c r="A221" s="416"/>
      <c r="B221" s="416"/>
      <c r="C221" s="416"/>
      <c r="D221" s="416"/>
      <c r="E221" s="416"/>
      <c r="F221" s="416"/>
    </row>
    <row r="222" spans="1:6" x14ac:dyDescent="0.2">
      <c r="A222" s="416"/>
      <c r="B222" s="416"/>
      <c r="C222" s="416"/>
      <c r="D222" s="416"/>
      <c r="E222" s="416"/>
      <c r="F222" s="416"/>
    </row>
    <row r="223" spans="1:6" x14ac:dyDescent="0.2">
      <c r="A223" s="416"/>
      <c r="B223" s="416"/>
      <c r="C223" s="416"/>
      <c r="D223" s="416"/>
      <c r="E223" s="416"/>
      <c r="F223" s="416"/>
    </row>
    <row r="224" spans="1:6" x14ac:dyDescent="0.2">
      <c r="A224" s="416"/>
      <c r="B224" s="416"/>
      <c r="C224" s="416"/>
      <c r="D224" s="416"/>
      <c r="E224" s="416"/>
      <c r="F224" s="416"/>
    </row>
    <row r="225" spans="1:6" x14ac:dyDescent="0.2">
      <c r="A225" s="416"/>
      <c r="B225" s="416"/>
      <c r="C225" s="416"/>
      <c r="D225" s="416"/>
      <c r="E225" s="416"/>
      <c r="F225" s="416"/>
    </row>
    <row r="226" spans="1:6" x14ac:dyDescent="0.2">
      <c r="A226" s="416"/>
      <c r="B226" s="416"/>
      <c r="C226" s="416"/>
      <c r="D226" s="416"/>
      <c r="E226" s="416"/>
      <c r="F226" s="416"/>
    </row>
    <row r="227" spans="1:6" x14ac:dyDescent="0.2">
      <c r="A227" s="416"/>
      <c r="B227" s="416"/>
      <c r="C227" s="416"/>
      <c r="D227" s="416"/>
      <c r="E227" s="416"/>
      <c r="F227" s="416"/>
    </row>
    <row r="228" spans="1:6" x14ac:dyDescent="0.2">
      <c r="A228" s="416"/>
      <c r="B228" s="416"/>
      <c r="C228" s="416"/>
      <c r="D228" s="416"/>
      <c r="E228" s="416"/>
      <c r="F228" s="416"/>
    </row>
    <row r="229" spans="1:6" x14ac:dyDescent="0.2">
      <c r="A229" s="416"/>
      <c r="B229" s="416"/>
      <c r="C229" s="416"/>
      <c r="D229" s="416"/>
      <c r="E229" s="416"/>
      <c r="F229" s="416"/>
    </row>
    <row r="230" spans="1:6" x14ac:dyDescent="0.2">
      <c r="A230" s="416"/>
      <c r="B230" s="416"/>
      <c r="C230" s="416"/>
      <c r="D230" s="416"/>
      <c r="E230" s="416"/>
      <c r="F230" s="416"/>
    </row>
    <row r="231" spans="1:6" x14ac:dyDescent="0.2">
      <c r="A231" s="416"/>
      <c r="B231" s="416"/>
      <c r="C231" s="416"/>
      <c r="D231" s="416"/>
      <c r="E231" s="416"/>
      <c r="F231" s="416"/>
    </row>
    <row r="232" spans="1:6" x14ac:dyDescent="0.2">
      <c r="A232" s="416"/>
      <c r="B232" s="416"/>
      <c r="C232" s="416"/>
      <c r="D232" s="416"/>
      <c r="E232" s="416"/>
      <c r="F232" s="416"/>
    </row>
    <row r="233" spans="1:6" x14ac:dyDescent="0.2">
      <c r="A233" s="416"/>
      <c r="B233" s="416"/>
      <c r="C233" s="416"/>
      <c r="D233" s="416"/>
      <c r="E233" s="416"/>
      <c r="F233" s="416"/>
    </row>
    <row r="234" spans="1:6" x14ac:dyDescent="0.2">
      <c r="A234" s="416"/>
      <c r="B234" s="416"/>
      <c r="C234" s="416"/>
      <c r="D234" s="416"/>
      <c r="E234" s="416"/>
      <c r="F234" s="416"/>
    </row>
    <row r="235" spans="1:6" x14ac:dyDescent="0.2">
      <c r="A235" s="416"/>
      <c r="B235" s="416"/>
      <c r="C235" s="416"/>
      <c r="D235" s="416"/>
      <c r="E235" s="416"/>
      <c r="F235" s="416"/>
    </row>
    <row r="236" spans="1:6" x14ac:dyDescent="0.2">
      <c r="A236" s="416"/>
      <c r="B236" s="416"/>
      <c r="C236" s="416"/>
      <c r="D236" s="416"/>
      <c r="E236" s="416"/>
      <c r="F236" s="416"/>
    </row>
    <row r="237" spans="1:6" x14ac:dyDescent="0.2">
      <c r="A237" s="416"/>
      <c r="B237" s="416"/>
      <c r="C237" s="416"/>
      <c r="D237" s="416"/>
      <c r="E237" s="416"/>
      <c r="F237" s="416"/>
    </row>
    <row r="238" spans="1:6" x14ac:dyDescent="0.2">
      <c r="A238" s="416"/>
      <c r="B238" s="416"/>
      <c r="C238" s="416"/>
      <c r="D238" s="416"/>
      <c r="E238" s="416"/>
      <c r="F238" s="416"/>
    </row>
    <row r="239" spans="1:6" x14ac:dyDescent="0.2">
      <c r="A239" s="416"/>
      <c r="B239" s="416"/>
      <c r="C239" s="416"/>
      <c r="D239" s="416"/>
      <c r="E239" s="416"/>
      <c r="F239" s="416"/>
    </row>
    <row r="240" spans="1:6" x14ac:dyDescent="0.2">
      <c r="A240" s="416"/>
      <c r="B240" s="416"/>
      <c r="C240" s="416"/>
      <c r="D240" s="416"/>
      <c r="E240" s="416"/>
      <c r="F240" s="416"/>
    </row>
    <row r="241" spans="1:6" x14ac:dyDescent="0.2">
      <c r="A241" s="416"/>
      <c r="B241" s="416"/>
      <c r="C241" s="416"/>
      <c r="D241" s="416"/>
      <c r="E241" s="416"/>
      <c r="F241" s="416"/>
    </row>
    <row r="242" spans="1:6" x14ac:dyDescent="0.2">
      <c r="A242" s="416"/>
      <c r="B242" s="416"/>
      <c r="C242" s="416"/>
      <c r="D242" s="416"/>
      <c r="E242" s="416"/>
      <c r="F242" s="416"/>
    </row>
    <row r="243" spans="1:6" x14ac:dyDescent="0.2">
      <c r="A243" s="416"/>
      <c r="B243" s="416"/>
      <c r="C243" s="416"/>
      <c r="D243" s="416"/>
      <c r="E243" s="416"/>
      <c r="F243" s="416"/>
    </row>
    <row r="244" spans="1:6" x14ac:dyDescent="0.2">
      <c r="A244" s="416"/>
      <c r="B244" s="416"/>
      <c r="C244" s="416"/>
      <c r="D244" s="416"/>
      <c r="E244" s="416"/>
      <c r="F244" s="416"/>
    </row>
    <row r="245" spans="1:6" x14ac:dyDescent="0.2">
      <c r="A245" s="416"/>
      <c r="B245" s="416"/>
      <c r="C245" s="416"/>
      <c r="D245" s="416"/>
      <c r="E245" s="416"/>
      <c r="F245" s="416"/>
    </row>
    <row r="246" spans="1:6" x14ac:dyDescent="0.2">
      <c r="A246" s="416"/>
      <c r="B246" s="416"/>
      <c r="C246" s="416"/>
      <c r="D246" s="416"/>
      <c r="E246" s="416"/>
      <c r="F246" s="416"/>
    </row>
    <row r="247" spans="1:6" x14ac:dyDescent="0.2">
      <c r="A247" s="416"/>
      <c r="B247" s="416"/>
      <c r="C247" s="416"/>
      <c r="D247" s="416"/>
      <c r="E247" s="416"/>
      <c r="F247" s="416"/>
    </row>
    <row r="248" spans="1:6" x14ac:dyDescent="0.2">
      <c r="A248" s="416"/>
      <c r="B248" s="416"/>
      <c r="C248" s="416"/>
      <c r="D248" s="416"/>
      <c r="E248" s="416"/>
      <c r="F248" s="416"/>
    </row>
    <row r="249" spans="1:6" x14ac:dyDescent="0.2">
      <c r="A249" s="416"/>
      <c r="B249" s="416"/>
      <c r="C249" s="416"/>
      <c r="D249" s="416"/>
      <c r="E249" s="416"/>
      <c r="F249" s="416"/>
    </row>
    <row r="250" spans="1:6" x14ac:dyDescent="0.2">
      <c r="A250" s="416"/>
      <c r="B250" s="416"/>
      <c r="C250" s="416"/>
      <c r="D250" s="416"/>
      <c r="E250" s="416"/>
      <c r="F250" s="416"/>
    </row>
    <row r="251" spans="1:6" x14ac:dyDescent="0.2">
      <c r="A251" s="416"/>
      <c r="B251" s="416"/>
      <c r="C251" s="416"/>
      <c r="D251" s="416"/>
      <c r="E251" s="416"/>
      <c r="F251" s="416"/>
    </row>
    <row r="252" spans="1:6" x14ac:dyDescent="0.2">
      <c r="A252" s="416"/>
      <c r="B252" s="416"/>
      <c r="C252" s="416"/>
      <c r="D252" s="416"/>
      <c r="E252" s="416"/>
      <c r="F252" s="416"/>
    </row>
    <row r="253" spans="1:6" x14ac:dyDescent="0.2">
      <c r="A253" s="416"/>
      <c r="B253" s="416"/>
      <c r="C253" s="416"/>
      <c r="D253" s="416"/>
      <c r="E253" s="416"/>
      <c r="F253" s="416"/>
    </row>
    <row r="254" spans="1:6" x14ac:dyDescent="0.2">
      <c r="A254" s="416"/>
      <c r="B254" s="416"/>
      <c r="C254" s="416"/>
      <c r="D254" s="416"/>
      <c r="E254" s="416"/>
      <c r="F254" s="416"/>
    </row>
    <row r="255" spans="1:6" x14ac:dyDescent="0.2">
      <c r="A255" s="416"/>
      <c r="B255" s="416"/>
      <c r="C255" s="416"/>
      <c r="D255" s="416"/>
      <c r="E255" s="416"/>
      <c r="F255" s="416"/>
    </row>
    <row r="256" spans="1:6" x14ac:dyDescent="0.2">
      <c r="A256" s="416"/>
      <c r="B256" s="416"/>
      <c r="C256" s="416"/>
      <c r="D256" s="416"/>
      <c r="E256" s="416"/>
      <c r="F256" s="416"/>
    </row>
    <row r="257" spans="1:6" x14ac:dyDescent="0.2">
      <c r="A257" s="416"/>
      <c r="B257" s="416"/>
      <c r="C257" s="416"/>
      <c r="D257" s="416"/>
      <c r="E257" s="416"/>
      <c r="F257" s="416"/>
    </row>
    <row r="258" spans="1:6" x14ac:dyDescent="0.2">
      <c r="A258" s="416"/>
      <c r="B258" s="416"/>
      <c r="C258" s="416"/>
      <c r="D258" s="416"/>
      <c r="E258" s="416"/>
      <c r="F258" s="416"/>
    </row>
    <row r="259" spans="1:6" x14ac:dyDescent="0.2">
      <c r="A259" s="416"/>
      <c r="B259" s="416"/>
      <c r="C259" s="416"/>
      <c r="D259" s="416"/>
      <c r="E259" s="416"/>
      <c r="F259" s="416"/>
    </row>
    <row r="260" spans="1:6" x14ac:dyDescent="0.2">
      <c r="A260" s="416"/>
      <c r="B260" s="416"/>
      <c r="C260" s="416"/>
      <c r="D260" s="416"/>
      <c r="E260" s="416"/>
      <c r="F260" s="416"/>
    </row>
    <row r="261" spans="1:6" x14ac:dyDescent="0.2">
      <c r="A261" s="416"/>
      <c r="B261" s="416"/>
      <c r="C261" s="416"/>
      <c r="D261" s="416"/>
      <c r="E261" s="416"/>
      <c r="F261" s="416"/>
    </row>
    <row r="262" spans="1:6" x14ac:dyDescent="0.2">
      <c r="A262" s="416"/>
      <c r="B262" s="416"/>
      <c r="C262" s="416"/>
      <c r="D262" s="416"/>
      <c r="E262" s="416"/>
      <c r="F262" s="416"/>
    </row>
    <row r="263" spans="1:6" x14ac:dyDescent="0.2">
      <c r="A263" s="416"/>
      <c r="B263" s="416"/>
      <c r="C263" s="416"/>
      <c r="D263" s="416"/>
      <c r="E263" s="416"/>
      <c r="F263" s="416"/>
    </row>
    <row r="264" spans="1:6" x14ac:dyDescent="0.2">
      <c r="A264" s="416"/>
      <c r="B264" s="416"/>
      <c r="C264" s="416"/>
      <c r="D264" s="416"/>
      <c r="E264" s="416"/>
      <c r="F264" s="416"/>
    </row>
    <row r="265" spans="1:6" x14ac:dyDescent="0.2">
      <c r="A265" s="416"/>
      <c r="B265" s="416"/>
      <c r="C265" s="416"/>
      <c r="D265" s="416"/>
      <c r="E265" s="416"/>
      <c r="F265" s="416"/>
    </row>
    <row r="266" spans="1:6" x14ac:dyDescent="0.2">
      <c r="A266" s="416"/>
      <c r="B266" s="416"/>
      <c r="C266" s="416"/>
      <c r="D266" s="416"/>
      <c r="E266" s="416"/>
      <c r="F266" s="416"/>
    </row>
    <row r="267" spans="1:6" x14ac:dyDescent="0.2">
      <c r="A267" s="416"/>
      <c r="B267" s="416"/>
      <c r="C267" s="416"/>
      <c r="D267" s="416"/>
      <c r="E267" s="416"/>
      <c r="F267" s="416"/>
    </row>
    <row r="268" spans="1:6" x14ac:dyDescent="0.2">
      <c r="A268" s="416"/>
      <c r="B268" s="416"/>
      <c r="C268" s="416"/>
      <c r="D268" s="416"/>
      <c r="E268" s="416"/>
      <c r="F268" s="416"/>
    </row>
    <row r="269" spans="1:6" x14ac:dyDescent="0.2">
      <c r="A269" s="416"/>
      <c r="B269" s="416"/>
      <c r="C269" s="416"/>
      <c r="D269" s="416"/>
      <c r="E269" s="416"/>
      <c r="F269" s="416"/>
    </row>
    <row r="270" spans="1:6" x14ac:dyDescent="0.2">
      <c r="A270" s="416"/>
      <c r="B270" s="416"/>
      <c r="C270" s="416"/>
      <c r="D270" s="416"/>
      <c r="E270" s="416"/>
      <c r="F270" s="416"/>
    </row>
    <row r="271" spans="1:6" x14ac:dyDescent="0.2">
      <c r="A271" s="416"/>
      <c r="B271" s="416"/>
      <c r="C271" s="416"/>
      <c r="D271" s="416"/>
      <c r="E271" s="416"/>
      <c r="F271" s="416"/>
    </row>
    <row r="272" spans="1:6" x14ac:dyDescent="0.2">
      <c r="A272" s="416"/>
      <c r="B272" s="416"/>
      <c r="C272" s="416"/>
      <c r="D272" s="416"/>
      <c r="E272" s="416"/>
      <c r="F272" s="416"/>
    </row>
    <row r="273" spans="1:6" x14ac:dyDescent="0.2">
      <c r="A273" s="416"/>
      <c r="B273" s="416"/>
      <c r="C273" s="416"/>
      <c r="D273" s="416"/>
      <c r="E273" s="416"/>
      <c r="F273" s="416"/>
    </row>
    <row r="274" spans="1:6" x14ac:dyDescent="0.2">
      <c r="A274" s="416"/>
      <c r="B274" s="416"/>
      <c r="C274" s="416"/>
      <c r="D274" s="416"/>
      <c r="E274" s="416"/>
      <c r="F274" s="416"/>
    </row>
    <row r="275" spans="1:6" x14ac:dyDescent="0.2">
      <c r="A275" s="416"/>
      <c r="B275" s="416"/>
      <c r="C275" s="416"/>
      <c r="D275" s="416"/>
      <c r="E275" s="416"/>
      <c r="F275" s="416"/>
    </row>
    <row r="276" spans="1:6" x14ac:dyDescent="0.2">
      <c r="A276" s="416"/>
      <c r="B276" s="416"/>
      <c r="C276" s="416"/>
      <c r="D276" s="416"/>
      <c r="E276" s="416"/>
      <c r="F276" s="416"/>
    </row>
    <row r="277" spans="1:6" x14ac:dyDescent="0.2">
      <c r="A277" s="416"/>
      <c r="B277" s="416"/>
      <c r="C277" s="416"/>
      <c r="D277" s="416"/>
      <c r="E277" s="416"/>
      <c r="F277" s="416"/>
    </row>
    <row r="278" spans="1:6" x14ac:dyDescent="0.2">
      <c r="A278" s="416"/>
      <c r="B278" s="416"/>
      <c r="C278" s="416"/>
      <c r="D278" s="416"/>
      <c r="E278" s="416"/>
      <c r="F278" s="416"/>
    </row>
    <row r="279" spans="1:6" x14ac:dyDescent="0.2">
      <c r="A279" s="416"/>
      <c r="B279" s="416"/>
      <c r="C279" s="416"/>
      <c r="D279" s="416"/>
      <c r="E279" s="416"/>
      <c r="F279" s="416"/>
    </row>
    <row r="280" spans="1:6" x14ac:dyDescent="0.2">
      <c r="A280" s="416"/>
      <c r="B280" s="416"/>
      <c r="C280" s="416"/>
      <c r="D280" s="416"/>
      <c r="E280" s="416"/>
      <c r="F280" s="416"/>
    </row>
    <row r="281" spans="1:6" x14ac:dyDescent="0.2">
      <c r="A281" s="416"/>
      <c r="B281" s="416"/>
      <c r="C281" s="416"/>
      <c r="D281" s="416"/>
      <c r="E281" s="416"/>
      <c r="F281" s="416"/>
    </row>
    <row r="282" spans="1:6" x14ac:dyDescent="0.2">
      <c r="A282" s="416"/>
      <c r="B282" s="416"/>
      <c r="C282" s="416"/>
      <c r="D282" s="416"/>
      <c r="E282" s="416"/>
      <c r="F282" s="416"/>
    </row>
    <row r="283" spans="1:6" x14ac:dyDescent="0.2">
      <c r="A283" s="416"/>
      <c r="B283" s="416"/>
      <c r="C283" s="416"/>
      <c r="D283" s="416"/>
      <c r="E283" s="416"/>
      <c r="F283" s="416"/>
    </row>
    <row r="284" spans="1:6" x14ac:dyDescent="0.2">
      <c r="A284" s="416"/>
      <c r="B284" s="416"/>
      <c r="C284" s="416"/>
      <c r="D284" s="416"/>
      <c r="E284" s="416"/>
      <c r="F284" s="416"/>
    </row>
    <row r="285" spans="1:6" x14ac:dyDescent="0.2">
      <c r="A285" s="416"/>
      <c r="B285" s="416"/>
      <c r="C285" s="416"/>
      <c r="D285" s="416"/>
      <c r="E285" s="416"/>
      <c r="F285" s="416"/>
    </row>
    <row r="286" spans="1:6" x14ac:dyDescent="0.2">
      <c r="A286" s="416"/>
      <c r="B286" s="416"/>
      <c r="C286" s="416"/>
      <c r="D286" s="416"/>
      <c r="E286" s="416"/>
      <c r="F286" s="416"/>
    </row>
    <row r="287" spans="1:6" x14ac:dyDescent="0.2">
      <c r="A287" s="416"/>
      <c r="B287" s="416"/>
      <c r="C287" s="416"/>
      <c r="D287" s="416"/>
      <c r="E287" s="416"/>
      <c r="F287" s="416"/>
    </row>
    <row r="288" spans="1:6" x14ac:dyDescent="0.2">
      <c r="A288" s="416"/>
      <c r="B288" s="416"/>
      <c r="C288" s="416"/>
      <c r="D288" s="416"/>
      <c r="E288" s="416"/>
      <c r="F288" s="416"/>
    </row>
    <row r="289" spans="1:6" x14ac:dyDescent="0.2">
      <c r="A289" s="416"/>
      <c r="B289" s="416"/>
      <c r="C289" s="416"/>
      <c r="D289" s="416"/>
      <c r="E289" s="416"/>
      <c r="F289" s="416"/>
    </row>
  </sheetData>
  <hyperlinks>
    <hyperlink ref="B24" r:id="rId1" xr:uid="{7A7DDE7D-D3B1-4C6C-AEA0-F44E0C301960}"/>
    <hyperlink ref="B9" r:id="rId2" xr:uid="{783E9D76-3580-41BB-806D-A6494492308C}"/>
    <hyperlink ref="B12" r:id="rId3" xr:uid="{0E32D3FE-1597-4A64-81B5-B7517CBF3680}"/>
    <hyperlink ref="B15" r:id="rId4" xr:uid="{380F1F49-22FB-4B47-88C4-F7EA0C18A3E7}"/>
    <hyperlink ref="B18" r:id="rId5" xr:uid="{FD34DB00-ED79-462F-B269-14403E1ACE8B}"/>
  </hyperlinks>
  <pageMargins left="0.70866141732283472" right="0.70866141732283472" top="0.39370078740157483" bottom="0.39370078740157483" header="0.31496062992125984" footer="0.31496062992125984"/>
  <pageSetup paperSize="9" scale="96" fitToHeight="0" orientation="portrait" r:id="rId6"/>
  <rowBreaks count="1" manualBreakCount="1">
    <brk id="16" max="16383" man="1"/>
  </rowBreaks>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0F6C3-2429-4891-A98A-BF91DAD44561}">
  <sheetPr codeName="Tabelle3"/>
  <dimension ref="A1:B20"/>
  <sheetViews>
    <sheetView zoomScaleNormal="100" zoomScaleSheetLayoutView="100" workbookViewId="0">
      <selection sqref="A1:B1"/>
    </sheetView>
  </sheetViews>
  <sheetFormatPr baseColWidth="10" defaultColWidth="12.5703125" defaultRowHeight="12" x14ac:dyDescent="0.2"/>
  <cols>
    <col min="1" max="1" width="2.28515625" style="432" customWidth="1"/>
    <col min="2" max="2" width="87.42578125" style="432" customWidth="1"/>
    <col min="3" max="6" width="117.42578125" style="432" customWidth="1"/>
    <col min="7" max="16384" width="12.5703125" style="432"/>
  </cols>
  <sheetData>
    <row r="1" spans="1:2" s="431" customFormat="1" ht="36.75" customHeight="1" x14ac:dyDescent="0.2">
      <c r="A1" s="430" t="s">
        <v>38</v>
      </c>
      <c r="B1" s="430"/>
    </row>
    <row r="2" spans="1:2" ht="19.5" customHeight="1" x14ac:dyDescent="0.2">
      <c r="B2" s="433" t="s">
        <v>419</v>
      </c>
    </row>
    <row r="3" spans="1:2" ht="15" x14ac:dyDescent="0.25">
      <c r="B3" s="434" t="s">
        <v>77</v>
      </c>
    </row>
    <row r="5" spans="1:2" ht="29.25" customHeight="1" x14ac:dyDescent="0.2">
      <c r="B5" s="435" t="s">
        <v>420</v>
      </c>
    </row>
    <row r="6" spans="1:2" ht="9.9499999999999993" customHeight="1" x14ac:dyDescent="0.2">
      <c r="B6" s="435"/>
    </row>
    <row r="7" spans="1:2" ht="73.5" customHeight="1" x14ac:dyDescent="0.2">
      <c r="B7" s="435" t="s">
        <v>421</v>
      </c>
    </row>
    <row r="8" spans="1:2" ht="9.9499999999999993" customHeight="1" x14ac:dyDescent="0.2">
      <c r="B8" s="435"/>
    </row>
    <row r="9" spans="1:2" ht="50.25" customHeight="1" x14ac:dyDescent="0.2">
      <c r="B9" s="435" t="s">
        <v>422</v>
      </c>
    </row>
    <row r="10" spans="1:2" ht="9.9499999999999993" customHeight="1" x14ac:dyDescent="0.2">
      <c r="B10" s="435"/>
    </row>
    <row r="11" spans="1:2" ht="79.5" customHeight="1" x14ac:dyDescent="0.2">
      <c r="B11" s="435" t="s">
        <v>423</v>
      </c>
    </row>
    <row r="12" spans="1:2" ht="9.9499999999999993" customHeight="1" x14ac:dyDescent="0.2">
      <c r="B12" s="435"/>
    </row>
    <row r="13" spans="1:2" ht="48.75" customHeight="1" x14ac:dyDescent="0.2">
      <c r="B13" s="435" t="s">
        <v>424</v>
      </c>
    </row>
    <row r="14" spans="1:2" ht="9.9499999999999993" customHeight="1" x14ac:dyDescent="0.2">
      <c r="B14" s="435"/>
    </row>
    <row r="15" spans="1:2" ht="33" customHeight="1" x14ac:dyDescent="0.2">
      <c r="B15" s="435" t="s">
        <v>425</v>
      </c>
    </row>
    <row r="16" spans="1:2" ht="9.9499999999999993" customHeight="1" x14ac:dyDescent="0.2">
      <c r="B16" s="435"/>
    </row>
    <row r="17" spans="2:2" ht="108" x14ac:dyDescent="0.2">
      <c r="B17" s="435" t="s">
        <v>426</v>
      </c>
    </row>
    <row r="18" spans="2:2" ht="9.9499999999999993" customHeight="1" x14ac:dyDescent="0.2">
      <c r="B18" s="435"/>
    </row>
    <row r="19" spans="2:2" ht="13.5" customHeight="1" x14ac:dyDescent="0.2">
      <c r="B19" s="436" t="s">
        <v>427</v>
      </c>
    </row>
    <row r="20" spans="2:2" ht="40.5" customHeight="1" x14ac:dyDescent="0.2">
      <c r="B20" s="437" t="s">
        <v>428</v>
      </c>
    </row>
  </sheetData>
  <mergeCells count="1">
    <mergeCell ref="A1:B1"/>
  </mergeCells>
  <hyperlinks>
    <hyperlink ref="B20" r:id="rId1" xr:uid="{BBC08B0E-E303-45F1-868D-5C61D7E108F5}"/>
  </hyperlinks>
  <pageMargins left="0.7" right="0.7" top="0.78740157499999996" bottom="0.78740157499999996"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F3232-9B66-41A2-BF90-1A72EF6B7A24}">
  <sheetPr codeName="Tabelle6">
    <pageSetUpPr fitToPage="1"/>
  </sheetPr>
  <dimension ref="A1:F289"/>
  <sheetViews>
    <sheetView showGridLines="0" zoomScaleNormal="100" workbookViewId="0">
      <selection sqref="A1:B1"/>
    </sheetView>
  </sheetViews>
  <sheetFormatPr baseColWidth="10" defaultColWidth="12.5703125" defaultRowHeight="12.75" x14ac:dyDescent="0.2"/>
  <cols>
    <col min="1" max="1" width="2.140625" style="439" customWidth="1"/>
    <col min="2" max="2" width="87.42578125" style="439" customWidth="1"/>
    <col min="3" max="6" width="12.5703125" style="439"/>
    <col min="7" max="7" width="4.7109375" style="439" customWidth="1"/>
    <col min="8" max="16384" width="12.5703125" style="439"/>
  </cols>
  <sheetData>
    <row r="1" spans="1:2" ht="39.75" customHeight="1" x14ac:dyDescent="0.2">
      <c r="A1" s="438" t="s">
        <v>38</v>
      </c>
      <c r="B1" s="438"/>
    </row>
    <row r="2" spans="1:2" ht="25.5" customHeight="1" x14ac:dyDescent="0.2">
      <c r="B2" s="440" t="s">
        <v>419</v>
      </c>
    </row>
    <row r="3" spans="1:2" ht="24.95" customHeight="1" x14ac:dyDescent="0.2">
      <c r="A3" s="441"/>
      <c r="B3" s="442" t="s">
        <v>79</v>
      </c>
    </row>
    <row r="4" spans="1:2" s="432" customFormat="1" ht="12" x14ac:dyDescent="0.2"/>
    <row r="5" spans="1:2" s="432" customFormat="1" ht="139.5" customHeight="1" x14ac:dyDescent="0.2">
      <c r="B5" s="435" t="s">
        <v>429</v>
      </c>
    </row>
    <row r="6" spans="1:2" s="432" customFormat="1" ht="9.9499999999999993" customHeight="1" x14ac:dyDescent="0.2">
      <c r="B6" s="435"/>
    </row>
    <row r="7" spans="1:2" s="432" customFormat="1" ht="222.75" customHeight="1" x14ac:dyDescent="0.2">
      <c r="B7" s="435" t="s">
        <v>430</v>
      </c>
    </row>
    <row r="8" spans="1:2" s="432" customFormat="1" ht="9.9499999999999993" customHeight="1" x14ac:dyDescent="0.2">
      <c r="B8" s="435"/>
    </row>
    <row r="9" spans="1:2" s="432" customFormat="1" ht="61.5" customHeight="1" x14ac:dyDescent="0.2">
      <c r="B9" s="443" t="s">
        <v>431</v>
      </c>
    </row>
    <row r="10" spans="1:2" s="432" customFormat="1" ht="9.9499999999999993" customHeight="1" x14ac:dyDescent="0.2">
      <c r="B10" s="435"/>
    </row>
    <row r="11" spans="1:2" s="432" customFormat="1" ht="152.25" customHeight="1" x14ac:dyDescent="0.2">
      <c r="B11" s="435" t="s">
        <v>432</v>
      </c>
    </row>
    <row r="12" spans="1:2" s="432" customFormat="1" ht="9.9499999999999993" customHeight="1" x14ac:dyDescent="0.2">
      <c r="B12" s="435"/>
    </row>
    <row r="13" spans="1:2" s="432" customFormat="1" ht="96" customHeight="1" x14ac:dyDescent="0.2">
      <c r="B13" s="435" t="s">
        <v>433</v>
      </c>
    </row>
    <row r="14" spans="1:2" s="432" customFormat="1" ht="9.9499999999999993" customHeight="1" x14ac:dyDescent="0.2">
      <c r="B14" s="435"/>
    </row>
    <row r="15" spans="1:2" s="432" customFormat="1" ht="176.25" customHeight="1" x14ac:dyDescent="0.2">
      <c r="B15" s="443" t="s">
        <v>434</v>
      </c>
    </row>
    <row r="16" spans="1:2" s="432" customFormat="1" ht="9.9499999999999993" customHeight="1" x14ac:dyDescent="0.2">
      <c r="B16" s="435"/>
    </row>
    <row r="17" spans="1:6" s="432" customFormat="1" ht="26.25" customHeight="1" x14ac:dyDescent="0.2">
      <c r="B17" s="436" t="s">
        <v>435</v>
      </c>
    </row>
    <row r="18" spans="1:6" s="432" customFormat="1" ht="37.5" customHeight="1" x14ac:dyDescent="0.2">
      <c r="B18" s="444" t="s">
        <v>436</v>
      </c>
    </row>
    <row r="19" spans="1:6" s="432" customFormat="1" ht="12" x14ac:dyDescent="0.2"/>
    <row r="20" spans="1:6" s="432" customFormat="1" ht="12" x14ac:dyDescent="0.2"/>
    <row r="21" spans="1:6" s="432" customFormat="1" ht="12" x14ac:dyDescent="0.2"/>
    <row r="22" spans="1:6" x14ac:dyDescent="0.2">
      <c r="A22" s="441"/>
      <c r="B22" s="441"/>
      <c r="C22" s="441"/>
      <c r="D22" s="441"/>
      <c r="E22" s="441"/>
      <c r="F22" s="441"/>
    </row>
    <row r="23" spans="1:6" x14ac:dyDescent="0.2">
      <c r="A23" s="441"/>
      <c r="B23" s="441"/>
      <c r="C23" s="441"/>
      <c r="D23" s="441"/>
      <c r="E23" s="441"/>
      <c r="F23" s="441"/>
    </row>
    <row r="24" spans="1:6" x14ac:dyDescent="0.2">
      <c r="A24" s="445"/>
      <c r="B24" s="441"/>
      <c r="C24" s="441"/>
      <c r="D24" s="441"/>
      <c r="E24" s="441"/>
      <c r="F24" s="441"/>
    </row>
    <row r="25" spans="1:6" x14ac:dyDescent="0.2">
      <c r="A25" s="446"/>
      <c r="B25" s="441"/>
      <c r="C25" s="441"/>
      <c r="D25" s="441"/>
      <c r="E25" s="441"/>
      <c r="F25" s="441"/>
    </row>
    <row r="26" spans="1:6" x14ac:dyDescent="0.2">
      <c r="A26" s="441"/>
      <c r="B26" s="441"/>
      <c r="C26" s="441"/>
      <c r="D26" s="441"/>
      <c r="E26" s="441"/>
      <c r="F26" s="441"/>
    </row>
    <row r="27" spans="1:6" x14ac:dyDescent="0.2">
      <c r="A27" s="441"/>
      <c r="B27" s="441"/>
      <c r="C27" s="441"/>
      <c r="D27" s="441"/>
      <c r="E27" s="441"/>
      <c r="F27" s="441"/>
    </row>
    <row r="28" spans="1:6" x14ac:dyDescent="0.2">
      <c r="A28" s="441"/>
      <c r="B28" s="44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1"/>
      <c r="B32" s="441"/>
      <c r="C32" s="441"/>
      <c r="D32" s="441"/>
      <c r="E32" s="441"/>
      <c r="F32" s="441"/>
    </row>
    <row r="33" spans="1:6" x14ac:dyDescent="0.2">
      <c r="A33" s="447"/>
      <c r="B33" s="447"/>
      <c r="C33" s="447"/>
      <c r="D33" s="447"/>
      <c r="E33" s="447"/>
      <c r="F33" s="447"/>
    </row>
    <row r="34" spans="1:6" x14ac:dyDescent="0.2">
      <c r="A34" s="441"/>
      <c r="B34" s="441"/>
      <c r="C34" s="441"/>
      <c r="D34" s="441"/>
      <c r="E34" s="441"/>
      <c r="F34" s="441"/>
    </row>
    <row r="35" spans="1:6" x14ac:dyDescent="0.2">
      <c r="A35" s="441"/>
      <c r="B35" s="441"/>
      <c r="C35" s="441"/>
      <c r="D35" s="441"/>
      <c r="E35" s="441"/>
      <c r="F35" s="441"/>
    </row>
    <row r="36" spans="1:6" ht="8.1" customHeight="1" x14ac:dyDescent="0.2">
      <c r="A36" s="441"/>
      <c r="B36" s="441"/>
      <c r="C36" s="441"/>
      <c r="D36" s="441"/>
      <c r="E36" s="441"/>
      <c r="F36" s="441"/>
    </row>
    <row r="37" spans="1:6" ht="13.5" customHeight="1"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1"/>
      <c r="C40" s="441"/>
      <c r="D40" s="441"/>
      <c r="E40" s="441"/>
      <c r="F40" s="441"/>
    </row>
    <row r="41" spans="1:6" x14ac:dyDescent="0.2">
      <c r="A41" s="441"/>
      <c r="B41" s="441"/>
      <c r="C41" s="441"/>
      <c r="D41" s="441"/>
      <c r="E41" s="441"/>
      <c r="F41" s="441"/>
    </row>
    <row r="42" spans="1:6" x14ac:dyDescent="0.2">
      <c r="A42" s="441"/>
      <c r="B42" s="441"/>
      <c r="C42" s="441"/>
      <c r="D42" s="441"/>
      <c r="E42" s="441"/>
      <c r="F42" s="441"/>
    </row>
    <row r="43" spans="1:6" ht="33" customHeight="1" x14ac:dyDescent="0.2">
      <c r="A43" s="441"/>
      <c r="B43" s="441"/>
      <c r="C43" s="441"/>
      <c r="D43" s="441"/>
      <c r="E43" s="441"/>
      <c r="F43" s="441"/>
    </row>
    <row r="44" spans="1:6" ht="16.5" customHeight="1"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sheetData>
  <mergeCells count="1">
    <mergeCell ref="A1:B1"/>
  </mergeCells>
  <hyperlinks>
    <hyperlink ref="B18" r:id="rId1" xr:uid="{F3A820D2-4BED-44AE-A0E4-776753734A25}"/>
  </hyperlinks>
  <pageMargins left="0.70866141732283472" right="0.70866141732283472" top="0.78740157480314965" bottom="0.78740157480314965" header="0.31496062992125984" footer="0.31496062992125984"/>
  <pageSetup paperSize="9" scale="97"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5DC8A-9FF4-4BC2-AE55-AF4882822D0F}">
  <sheetPr codeName="Tabelle19">
    <pageSetUpPr fitToPage="1"/>
  </sheetPr>
  <dimension ref="A1:F297"/>
  <sheetViews>
    <sheetView showGridLines="0" zoomScaleNormal="100" workbookViewId="0">
      <selection sqref="A1:B1"/>
    </sheetView>
  </sheetViews>
  <sheetFormatPr baseColWidth="10" defaultColWidth="11.42578125" defaultRowHeight="12.75" x14ac:dyDescent="0.2"/>
  <cols>
    <col min="1" max="1" width="2.140625" style="439" customWidth="1"/>
    <col min="2" max="2" width="87.42578125" style="439" customWidth="1"/>
    <col min="3" max="6" width="11.42578125" style="439"/>
    <col min="7" max="7" width="4.5703125" style="439" customWidth="1"/>
    <col min="8" max="16384" width="11.42578125" style="439"/>
  </cols>
  <sheetData>
    <row r="1" spans="1:6" ht="39.75" customHeight="1" x14ac:dyDescent="0.2">
      <c r="A1" s="438" t="s">
        <v>38</v>
      </c>
      <c r="B1" s="438"/>
    </row>
    <row r="2" spans="1:6" ht="25.5" customHeight="1" x14ac:dyDescent="0.2">
      <c r="B2" s="440" t="s">
        <v>437</v>
      </c>
    </row>
    <row r="3" spans="1:6" ht="24.95" customHeight="1" x14ac:dyDescent="0.2">
      <c r="A3" s="441"/>
      <c r="B3" s="448" t="s">
        <v>438</v>
      </c>
    </row>
    <row r="4" spans="1:6" ht="145.9" customHeight="1" x14ac:dyDescent="0.2">
      <c r="A4" s="441"/>
      <c r="B4" s="449" t="s">
        <v>439</v>
      </c>
    </row>
    <row r="5" spans="1:6" ht="12.75" customHeight="1" x14ac:dyDescent="0.2">
      <c r="A5" s="441"/>
      <c r="B5" s="450"/>
    </row>
    <row r="6" spans="1:6" ht="168.75" x14ac:dyDescent="0.2">
      <c r="A6" s="441"/>
      <c r="B6" s="451" t="s">
        <v>440</v>
      </c>
    </row>
    <row r="7" spans="1:6" ht="19.7" customHeight="1" x14ac:dyDescent="0.2">
      <c r="A7" s="441"/>
      <c r="B7" s="452" t="s">
        <v>441</v>
      </c>
    </row>
    <row r="8" spans="1:6" ht="12.75" customHeight="1" x14ac:dyDescent="0.2">
      <c r="A8" s="441"/>
      <c r="B8" s="450"/>
    </row>
    <row r="9" spans="1:6" ht="147" customHeight="1" x14ac:dyDescent="0.2">
      <c r="A9" s="441"/>
      <c r="B9" s="453" t="s">
        <v>442</v>
      </c>
    </row>
    <row r="10" spans="1:6" s="456" customFormat="1" ht="19.7" customHeight="1" x14ac:dyDescent="0.2">
      <c r="A10" s="454"/>
      <c r="B10" s="455" t="s">
        <v>443</v>
      </c>
      <c r="C10" s="454"/>
      <c r="D10" s="454"/>
      <c r="E10" s="454"/>
      <c r="F10" s="454"/>
    </row>
    <row r="11" spans="1:6" s="456" customFormat="1" x14ac:dyDescent="0.2">
      <c r="A11" s="454"/>
      <c r="B11" s="457"/>
      <c r="C11" s="454"/>
      <c r="D11" s="454"/>
      <c r="E11" s="454"/>
      <c r="F11" s="454"/>
    </row>
    <row r="12" spans="1:6" ht="64.5" customHeight="1" x14ac:dyDescent="0.2">
      <c r="A12" s="441"/>
      <c r="B12" s="451" t="s">
        <v>444</v>
      </c>
      <c r="C12" s="441"/>
      <c r="D12" s="441"/>
      <c r="E12" s="441"/>
      <c r="F12" s="441"/>
    </row>
    <row r="13" spans="1:6" ht="61.5" customHeight="1" x14ac:dyDescent="0.2">
      <c r="A13" s="441"/>
      <c r="B13" s="458" t="s">
        <v>445</v>
      </c>
      <c r="C13" s="441"/>
      <c r="D13" s="441"/>
      <c r="E13" s="441"/>
      <c r="F13" s="441"/>
    </row>
    <row r="14" spans="1:6" ht="99.2" customHeight="1" x14ac:dyDescent="0.2">
      <c r="A14" s="441"/>
      <c r="B14" s="449" t="s">
        <v>446</v>
      </c>
      <c r="C14" s="441"/>
      <c r="D14" s="441"/>
      <c r="E14" s="441"/>
      <c r="F14" s="441"/>
    </row>
    <row r="15" spans="1:6" ht="19.7" customHeight="1" x14ac:dyDescent="0.2">
      <c r="A15" s="441"/>
      <c r="B15" s="455" t="s">
        <v>447</v>
      </c>
      <c r="C15" s="441"/>
      <c r="D15" s="441"/>
      <c r="E15" s="441"/>
      <c r="F15" s="441"/>
    </row>
    <row r="16" spans="1:6" x14ac:dyDescent="0.2">
      <c r="A16" s="441"/>
      <c r="B16" s="451"/>
      <c r="C16" s="441"/>
      <c r="D16" s="441"/>
      <c r="E16" s="441"/>
      <c r="F16" s="441"/>
    </row>
    <row r="17" spans="1:6" x14ac:dyDescent="0.2">
      <c r="A17" s="441"/>
      <c r="C17" s="441"/>
      <c r="D17" s="441"/>
      <c r="E17" s="441"/>
      <c r="F17" s="441"/>
    </row>
    <row r="18" spans="1:6" x14ac:dyDescent="0.2">
      <c r="A18" s="441"/>
      <c r="B18" s="451"/>
      <c r="C18" s="441"/>
      <c r="D18" s="441"/>
      <c r="E18" s="441"/>
      <c r="F18" s="441"/>
    </row>
    <row r="19" spans="1:6" x14ac:dyDescent="0.2">
      <c r="A19" s="441"/>
      <c r="B19" s="449"/>
      <c r="C19" s="441"/>
      <c r="D19" s="441"/>
      <c r="E19" s="441"/>
      <c r="F19" s="441"/>
    </row>
    <row r="20" spans="1:6" x14ac:dyDescent="0.2">
      <c r="A20" s="441"/>
      <c r="B20" s="451"/>
      <c r="C20" s="441"/>
      <c r="D20" s="441"/>
      <c r="E20" s="441"/>
      <c r="F20" s="441"/>
    </row>
    <row r="21" spans="1:6" x14ac:dyDescent="0.2">
      <c r="A21" s="441"/>
      <c r="B21" s="451"/>
      <c r="C21" s="441"/>
      <c r="D21" s="441"/>
      <c r="E21" s="441"/>
      <c r="F21" s="441"/>
    </row>
    <row r="22" spans="1:6" x14ac:dyDescent="0.2">
      <c r="A22" s="441"/>
      <c r="C22" s="441"/>
      <c r="D22" s="441"/>
      <c r="E22" s="441"/>
      <c r="F22" s="441"/>
    </row>
    <row r="23" spans="1:6" x14ac:dyDescent="0.2">
      <c r="A23" s="441"/>
      <c r="B23" s="451"/>
      <c r="C23" s="441"/>
      <c r="D23" s="441"/>
      <c r="E23" s="441"/>
      <c r="F23" s="441"/>
    </row>
    <row r="24" spans="1:6" x14ac:dyDescent="0.2">
      <c r="A24" s="441"/>
      <c r="B24" s="451"/>
      <c r="C24" s="441"/>
      <c r="D24" s="441"/>
      <c r="E24" s="441"/>
      <c r="F24" s="441"/>
    </row>
    <row r="25" spans="1:6" x14ac:dyDescent="0.2">
      <c r="A25" s="441"/>
      <c r="B25" s="441"/>
      <c r="C25" s="441"/>
      <c r="D25" s="441"/>
      <c r="E25" s="441"/>
      <c r="F25" s="441"/>
    </row>
    <row r="26" spans="1:6" x14ac:dyDescent="0.2">
      <c r="A26" s="459"/>
      <c r="B26" s="451"/>
      <c r="C26" s="459"/>
      <c r="D26" s="459"/>
      <c r="E26" s="459"/>
      <c r="F26" s="459"/>
    </row>
    <row r="27" spans="1:6" x14ac:dyDescent="0.2">
      <c r="A27" s="441"/>
      <c r="B27" s="451"/>
      <c r="C27" s="441"/>
      <c r="D27" s="441"/>
      <c r="E27" s="441"/>
      <c r="F27" s="441"/>
    </row>
    <row r="28" spans="1:6" x14ac:dyDescent="0.2">
      <c r="A28" s="441"/>
      <c r="B28" s="45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5"/>
      <c r="B32" s="441"/>
      <c r="C32" s="441"/>
      <c r="D32" s="441"/>
      <c r="E32" s="441"/>
      <c r="F32" s="441"/>
    </row>
    <row r="33" spans="1:6" x14ac:dyDescent="0.2">
      <c r="A33" s="446"/>
      <c r="B33" s="441"/>
      <c r="C33" s="441"/>
      <c r="D33" s="441"/>
      <c r="E33" s="441"/>
      <c r="F33" s="441"/>
    </row>
    <row r="34" spans="1:6" x14ac:dyDescent="0.2">
      <c r="A34" s="441"/>
      <c r="B34" s="441"/>
      <c r="C34" s="441"/>
      <c r="D34" s="441"/>
      <c r="E34" s="441"/>
      <c r="F34" s="441"/>
    </row>
    <row r="35" spans="1:6" x14ac:dyDescent="0.2">
      <c r="A35" s="441"/>
      <c r="B35" s="441"/>
      <c r="C35" s="441"/>
      <c r="D35" s="441"/>
      <c r="E35" s="441"/>
      <c r="F35" s="441"/>
    </row>
    <row r="36" spans="1:6" x14ac:dyDescent="0.2">
      <c r="A36" s="441"/>
      <c r="B36" s="441"/>
      <c r="C36" s="441"/>
      <c r="D36" s="441"/>
      <c r="E36" s="441"/>
      <c r="F36" s="441"/>
    </row>
    <row r="37" spans="1:6"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7"/>
      <c r="C40" s="441"/>
      <c r="D40" s="441"/>
      <c r="E40" s="441"/>
      <c r="F40" s="441"/>
    </row>
    <row r="41" spans="1:6" x14ac:dyDescent="0.2">
      <c r="A41" s="447"/>
      <c r="B41" s="441"/>
      <c r="C41" s="447"/>
      <c r="D41" s="447"/>
      <c r="E41" s="447"/>
      <c r="F41" s="447"/>
    </row>
    <row r="42" spans="1:6" x14ac:dyDescent="0.2">
      <c r="A42" s="441"/>
      <c r="B42" s="441"/>
      <c r="C42" s="441"/>
      <c r="D42" s="441"/>
      <c r="E42" s="441"/>
      <c r="F42" s="441"/>
    </row>
    <row r="43" spans="1:6" x14ac:dyDescent="0.2">
      <c r="A43" s="441"/>
      <c r="B43" s="441"/>
      <c r="C43" s="441"/>
      <c r="D43" s="441"/>
      <c r="E43" s="441"/>
      <c r="F43" s="441"/>
    </row>
    <row r="44" spans="1:6"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row r="290" spans="1:6" x14ac:dyDescent="0.2">
      <c r="A290" s="441"/>
      <c r="B290" s="441"/>
      <c r="C290" s="441"/>
      <c r="D290" s="441"/>
      <c r="E290" s="441"/>
      <c r="F290" s="441"/>
    </row>
    <row r="291" spans="1:6" x14ac:dyDescent="0.2">
      <c r="A291" s="441"/>
      <c r="B291" s="441"/>
      <c r="C291" s="441"/>
      <c r="D291" s="441"/>
      <c r="E291" s="441"/>
      <c r="F291" s="441"/>
    </row>
    <row r="292" spans="1:6" x14ac:dyDescent="0.2">
      <c r="A292" s="441"/>
      <c r="B292" s="441"/>
      <c r="C292" s="441"/>
      <c r="D292" s="441"/>
      <c r="E292" s="441"/>
      <c r="F292" s="441"/>
    </row>
    <row r="293" spans="1:6" x14ac:dyDescent="0.2">
      <c r="A293" s="441"/>
      <c r="B293" s="441"/>
      <c r="C293" s="441"/>
      <c r="D293" s="441"/>
      <c r="E293" s="441"/>
      <c r="F293" s="441"/>
    </row>
    <row r="294" spans="1:6" x14ac:dyDescent="0.2">
      <c r="A294" s="441"/>
      <c r="B294" s="441"/>
      <c r="C294" s="441"/>
      <c r="D294" s="441"/>
      <c r="E294" s="441"/>
      <c r="F294" s="441"/>
    </row>
    <row r="295" spans="1:6" x14ac:dyDescent="0.2">
      <c r="A295" s="441"/>
      <c r="B295" s="441"/>
      <c r="C295" s="441"/>
      <c r="D295" s="441"/>
      <c r="E295" s="441"/>
      <c r="F295" s="441"/>
    </row>
    <row r="296" spans="1:6" x14ac:dyDescent="0.2">
      <c r="A296" s="441"/>
      <c r="B296" s="441"/>
      <c r="C296" s="441"/>
      <c r="D296" s="441"/>
      <c r="E296" s="441"/>
      <c r="F296" s="441"/>
    </row>
    <row r="297" spans="1:6" x14ac:dyDescent="0.2">
      <c r="A297" s="441"/>
      <c r="C297" s="441"/>
      <c r="D297" s="441"/>
      <c r="E297" s="441"/>
      <c r="F297" s="441"/>
    </row>
  </sheetData>
  <mergeCells count="1">
    <mergeCell ref="A1:B1"/>
  </mergeCells>
  <hyperlinks>
    <hyperlink ref="B10" r:id="rId1" xr:uid="{4926FAD7-68A9-4D3F-881D-6AB7CCE2D73B}"/>
    <hyperlink ref="B15" r:id="rId2" xr:uid="{93337A5B-5D2B-410D-AABF-9650B2998ED5}"/>
    <hyperlink ref="B7" r:id="rId3" xr:uid="{4519121B-6C07-4CFB-8F07-BD7AF22D8D44}"/>
  </hyperlinks>
  <pageMargins left="0.70866141732283472" right="0.70866141732283472" top="0.78740157480314965" bottom="0.78740157480314965" header="0.31496062992125984" footer="0.31496062992125984"/>
  <pageSetup paperSize="9" scale="48" fitToHeight="0" orientation="portrait" r:id="rId4"/>
  <rowBreaks count="1" manualBreakCount="1">
    <brk id="10" max="1" man="1"/>
  </rowBreaks>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6BEBD-F4F1-4C74-AB5D-4173D6A6A56B}">
  <sheetPr codeName="Tabelle26"/>
  <dimension ref="A1:B285"/>
  <sheetViews>
    <sheetView showGridLines="0" zoomScaleNormal="100" workbookViewId="0"/>
  </sheetViews>
  <sheetFormatPr baseColWidth="10" defaultColWidth="11.42578125" defaultRowHeight="14.25" x14ac:dyDescent="0.2"/>
  <cols>
    <col min="1" max="1" width="2.140625" style="462" customWidth="1"/>
    <col min="2" max="2" width="87.42578125" style="462" customWidth="1"/>
    <col min="3" max="3" width="4.85546875" style="462" customWidth="1"/>
    <col min="4" max="16384" width="11.42578125" style="462"/>
  </cols>
  <sheetData>
    <row r="1" spans="1:2" ht="39.75" customHeight="1" x14ac:dyDescent="0.2">
      <c r="A1" s="460"/>
      <c r="B1" s="461" t="s">
        <v>38</v>
      </c>
    </row>
    <row r="2" spans="1:2" ht="14.25" customHeight="1" x14ac:dyDescent="0.2">
      <c r="B2" s="463" t="s">
        <v>448</v>
      </c>
    </row>
    <row r="3" spans="1:2" ht="6" customHeight="1" x14ac:dyDescent="0.2">
      <c r="B3" s="463"/>
    </row>
    <row r="4" spans="1:2" ht="37.5" customHeight="1" x14ac:dyDescent="0.2">
      <c r="A4" s="464"/>
      <c r="B4" s="465" t="s">
        <v>449</v>
      </c>
    </row>
    <row r="5" spans="1:2" ht="64.5" customHeight="1" x14ac:dyDescent="0.2">
      <c r="A5" s="464"/>
      <c r="B5" s="466" t="s">
        <v>450</v>
      </c>
    </row>
    <row r="6" spans="1:2" ht="102" customHeight="1" x14ac:dyDescent="0.2">
      <c r="A6" s="464"/>
      <c r="B6" s="466" t="s">
        <v>451</v>
      </c>
    </row>
    <row r="7" spans="1:2" ht="26.25" customHeight="1" x14ac:dyDescent="0.2">
      <c r="A7" s="464"/>
      <c r="B7" s="467" t="s">
        <v>452</v>
      </c>
    </row>
    <row r="8" spans="1:2" x14ac:dyDescent="0.2">
      <c r="A8" s="464"/>
      <c r="B8" s="468" t="s">
        <v>453</v>
      </c>
    </row>
    <row r="9" spans="1:2" ht="36" customHeight="1" x14ac:dyDescent="0.2">
      <c r="A9" s="469"/>
      <c r="B9" s="464"/>
    </row>
    <row r="10" spans="1:2" ht="101.25" customHeight="1" x14ac:dyDescent="0.2">
      <c r="A10" s="470"/>
      <c r="B10" s="468"/>
    </row>
    <row r="11" spans="1:2" ht="101.25" customHeight="1" x14ac:dyDescent="0.2">
      <c r="A11" s="470"/>
      <c r="B11" s="466" t="s">
        <v>454</v>
      </c>
    </row>
    <row r="12" spans="1:2" ht="87" customHeight="1" x14ac:dyDescent="0.2">
      <c r="A12" s="470"/>
      <c r="B12" s="466" t="s">
        <v>455</v>
      </c>
    </row>
    <row r="13" spans="1:2" ht="9.9499999999999993" customHeight="1" x14ac:dyDescent="0.2">
      <c r="A13" s="470"/>
      <c r="B13" s="466"/>
    </row>
    <row r="14" spans="1:2" ht="38.25" customHeight="1" x14ac:dyDescent="0.2">
      <c r="A14" s="470"/>
      <c r="B14" s="466" t="s">
        <v>456</v>
      </c>
    </row>
    <row r="15" spans="1:2" ht="30.75" customHeight="1" x14ac:dyDescent="0.2">
      <c r="A15" s="470"/>
      <c r="B15" s="466" t="s">
        <v>457</v>
      </c>
    </row>
    <row r="16" spans="1:2" ht="129" customHeight="1" x14ac:dyDescent="0.2">
      <c r="A16" s="470"/>
      <c r="B16" s="466"/>
    </row>
    <row r="17" spans="1:2" ht="75" customHeight="1" x14ac:dyDescent="0.2">
      <c r="A17" s="470"/>
      <c r="B17" s="466" t="s">
        <v>458</v>
      </c>
    </row>
    <row r="18" spans="1:2" ht="9.9499999999999993" customHeight="1" x14ac:dyDescent="0.2">
      <c r="A18" s="464"/>
      <c r="B18" s="464"/>
    </row>
    <row r="19" spans="1:2" ht="106.5" customHeight="1" x14ac:dyDescent="0.2">
      <c r="A19" s="470"/>
      <c r="B19" s="466" t="s">
        <v>459</v>
      </c>
    </row>
    <row r="20" spans="1:2" ht="9.9499999999999993" customHeight="1" x14ac:dyDescent="0.2">
      <c r="A20" s="464"/>
      <c r="B20" s="464"/>
    </row>
    <row r="21" spans="1:2" ht="194.25" customHeight="1" x14ac:dyDescent="0.2">
      <c r="A21" s="470"/>
      <c r="B21" s="466" t="s">
        <v>460</v>
      </c>
    </row>
    <row r="22" spans="1:2" ht="9.9499999999999993" customHeight="1" x14ac:dyDescent="0.2">
      <c r="A22" s="464"/>
      <c r="B22" s="464"/>
    </row>
    <row r="23" spans="1:2" ht="89.25" customHeight="1" x14ac:dyDescent="0.2">
      <c r="A23" s="470"/>
      <c r="B23" s="466" t="s">
        <v>461</v>
      </c>
    </row>
    <row r="24" spans="1:2" ht="103.5" customHeight="1" x14ac:dyDescent="0.2">
      <c r="A24" s="470"/>
      <c r="B24" s="466" t="s">
        <v>462</v>
      </c>
    </row>
    <row r="25" spans="1:2" ht="9.9499999999999993" customHeight="1" x14ac:dyDescent="0.2">
      <c r="A25" s="464"/>
      <c r="B25" s="464"/>
    </row>
    <row r="26" spans="1:2" ht="23.25" customHeight="1" x14ac:dyDescent="0.2">
      <c r="A26" s="470"/>
      <c r="B26" s="466" t="s">
        <v>463</v>
      </c>
    </row>
    <row r="27" spans="1:2" ht="9.9499999999999993" customHeight="1" x14ac:dyDescent="0.2">
      <c r="A27" s="464"/>
      <c r="B27" s="464"/>
    </row>
    <row r="28" spans="1:2" ht="105.75" customHeight="1" x14ac:dyDescent="0.2">
      <c r="A28" s="470"/>
      <c r="B28" s="466" t="s">
        <v>464</v>
      </c>
    </row>
    <row r="29" spans="1:2" ht="23.25" customHeight="1" x14ac:dyDescent="0.2">
      <c r="A29" s="470"/>
      <c r="B29" s="466" t="s">
        <v>465</v>
      </c>
    </row>
    <row r="30" spans="1:2" x14ac:dyDescent="0.2">
      <c r="A30" s="470"/>
      <c r="B30" s="471" t="s">
        <v>466</v>
      </c>
    </row>
    <row r="31" spans="1:2" ht="8.1" customHeight="1" x14ac:dyDescent="0.2">
      <c r="A31" s="464"/>
      <c r="B31" s="464"/>
    </row>
    <row r="32" spans="1:2" ht="13.5" customHeight="1" x14ac:dyDescent="0.2">
      <c r="A32" s="464"/>
      <c r="B32" s="464"/>
    </row>
    <row r="33" spans="1:2" x14ac:dyDescent="0.2">
      <c r="A33" s="464"/>
      <c r="B33" s="464"/>
    </row>
    <row r="34" spans="1:2" x14ac:dyDescent="0.2">
      <c r="A34" s="464"/>
      <c r="B34" s="464"/>
    </row>
    <row r="35" spans="1:2" x14ac:dyDescent="0.2">
      <c r="A35" s="464"/>
      <c r="B35" s="464"/>
    </row>
    <row r="36" spans="1:2" x14ac:dyDescent="0.2">
      <c r="A36" s="464"/>
      <c r="B36" s="464"/>
    </row>
    <row r="37" spans="1:2" x14ac:dyDescent="0.2">
      <c r="A37" s="464"/>
      <c r="B37" s="464"/>
    </row>
    <row r="38" spans="1:2" x14ac:dyDescent="0.2">
      <c r="A38" s="464"/>
      <c r="B38" s="464"/>
    </row>
    <row r="39" spans="1:2" ht="16.5" customHeight="1" x14ac:dyDescent="0.2">
      <c r="A39" s="464"/>
      <c r="B39" s="464"/>
    </row>
    <row r="40" spans="1:2" x14ac:dyDescent="0.2">
      <c r="A40" s="464"/>
      <c r="B40" s="464"/>
    </row>
    <row r="41" spans="1:2" x14ac:dyDescent="0.2">
      <c r="A41" s="464"/>
      <c r="B41" s="464"/>
    </row>
    <row r="42" spans="1:2" x14ac:dyDescent="0.2">
      <c r="A42" s="464"/>
      <c r="B42" s="464"/>
    </row>
    <row r="43" spans="1:2" x14ac:dyDescent="0.2">
      <c r="A43" s="464"/>
      <c r="B43" s="464"/>
    </row>
    <row r="44" spans="1:2" x14ac:dyDescent="0.2">
      <c r="A44" s="464"/>
      <c r="B44" s="464"/>
    </row>
    <row r="45" spans="1:2" x14ac:dyDescent="0.2">
      <c r="A45" s="464"/>
      <c r="B45" s="464"/>
    </row>
    <row r="46" spans="1:2" x14ac:dyDescent="0.2">
      <c r="A46" s="464"/>
      <c r="B46" s="464"/>
    </row>
    <row r="47" spans="1:2" x14ac:dyDescent="0.2">
      <c r="A47" s="464"/>
      <c r="B47" s="464"/>
    </row>
    <row r="48" spans="1:2" x14ac:dyDescent="0.2">
      <c r="A48" s="464"/>
      <c r="B48" s="464"/>
    </row>
    <row r="49" spans="1:2" x14ac:dyDescent="0.2">
      <c r="A49" s="464"/>
      <c r="B49" s="464"/>
    </row>
    <row r="50" spans="1:2" x14ac:dyDescent="0.2">
      <c r="A50" s="464"/>
      <c r="B50" s="464"/>
    </row>
    <row r="51" spans="1:2" x14ac:dyDescent="0.2">
      <c r="A51" s="464"/>
      <c r="B51" s="464"/>
    </row>
    <row r="52" spans="1:2" x14ac:dyDescent="0.2">
      <c r="A52" s="464"/>
      <c r="B52" s="464"/>
    </row>
    <row r="53" spans="1:2" x14ac:dyDescent="0.2">
      <c r="A53" s="464"/>
      <c r="B53" s="464"/>
    </row>
    <row r="54" spans="1:2" x14ac:dyDescent="0.2">
      <c r="A54" s="464"/>
      <c r="B54" s="464"/>
    </row>
    <row r="55" spans="1:2" x14ac:dyDescent="0.2">
      <c r="A55" s="464"/>
      <c r="B55" s="464"/>
    </row>
    <row r="56" spans="1:2" x14ac:dyDescent="0.2">
      <c r="A56" s="464"/>
      <c r="B56" s="464"/>
    </row>
    <row r="57" spans="1:2" x14ac:dyDescent="0.2">
      <c r="A57" s="464"/>
      <c r="B57" s="464"/>
    </row>
    <row r="58" spans="1:2" x14ac:dyDescent="0.2">
      <c r="A58" s="464"/>
      <c r="B58" s="464"/>
    </row>
    <row r="59" spans="1:2" x14ac:dyDescent="0.2">
      <c r="A59" s="464"/>
      <c r="B59" s="464"/>
    </row>
    <row r="60" spans="1:2" x14ac:dyDescent="0.2">
      <c r="A60" s="464"/>
      <c r="B60" s="464"/>
    </row>
    <row r="61" spans="1:2" x14ac:dyDescent="0.2">
      <c r="A61" s="464"/>
      <c r="B61" s="464"/>
    </row>
    <row r="62" spans="1:2" x14ac:dyDescent="0.2">
      <c r="A62" s="464"/>
      <c r="B62" s="464"/>
    </row>
    <row r="63" spans="1:2" x14ac:dyDescent="0.2">
      <c r="A63" s="464"/>
      <c r="B63" s="464"/>
    </row>
    <row r="64" spans="1:2" x14ac:dyDescent="0.2">
      <c r="A64" s="464"/>
      <c r="B64" s="464"/>
    </row>
    <row r="65" spans="1:2" x14ac:dyDescent="0.2">
      <c r="A65" s="464"/>
      <c r="B65" s="464"/>
    </row>
    <row r="66" spans="1:2" x14ac:dyDescent="0.2">
      <c r="A66" s="464"/>
      <c r="B66" s="464"/>
    </row>
    <row r="67" spans="1:2" x14ac:dyDescent="0.2">
      <c r="A67" s="464"/>
      <c r="B67" s="464"/>
    </row>
    <row r="68" spans="1:2" x14ac:dyDescent="0.2">
      <c r="A68" s="464"/>
      <c r="B68" s="464"/>
    </row>
    <row r="69" spans="1:2" x14ac:dyDescent="0.2">
      <c r="A69" s="464"/>
      <c r="B69" s="464"/>
    </row>
    <row r="70" spans="1:2" x14ac:dyDescent="0.2">
      <c r="A70" s="464"/>
      <c r="B70" s="464"/>
    </row>
    <row r="71" spans="1:2" x14ac:dyDescent="0.2">
      <c r="A71" s="464"/>
      <c r="B71" s="464"/>
    </row>
    <row r="72" spans="1:2" x14ac:dyDescent="0.2">
      <c r="A72" s="464"/>
      <c r="B72" s="464"/>
    </row>
    <row r="73" spans="1:2" x14ac:dyDescent="0.2">
      <c r="A73" s="464"/>
      <c r="B73" s="464"/>
    </row>
    <row r="74" spans="1:2" x14ac:dyDescent="0.2">
      <c r="A74" s="464"/>
      <c r="B74" s="464"/>
    </row>
    <row r="75" spans="1:2" x14ac:dyDescent="0.2">
      <c r="A75" s="464"/>
      <c r="B75" s="464"/>
    </row>
    <row r="76" spans="1:2" x14ac:dyDescent="0.2">
      <c r="A76" s="464"/>
      <c r="B76" s="464"/>
    </row>
    <row r="77" spans="1:2" x14ac:dyDescent="0.2">
      <c r="A77" s="464"/>
      <c r="B77" s="464"/>
    </row>
    <row r="78" spans="1:2" x14ac:dyDescent="0.2">
      <c r="A78" s="464"/>
      <c r="B78" s="464"/>
    </row>
    <row r="79" spans="1:2" x14ac:dyDescent="0.2">
      <c r="A79" s="464"/>
      <c r="B79" s="464"/>
    </row>
    <row r="80" spans="1:2" x14ac:dyDescent="0.2">
      <c r="A80" s="464"/>
      <c r="B80" s="464"/>
    </row>
    <row r="81" spans="1:2" x14ac:dyDescent="0.2">
      <c r="A81" s="464"/>
      <c r="B81" s="464"/>
    </row>
    <row r="82" spans="1:2" x14ac:dyDescent="0.2">
      <c r="A82" s="464"/>
      <c r="B82" s="464"/>
    </row>
    <row r="83" spans="1:2" x14ac:dyDescent="0.2">
      <c r="A83" s="464"/>
      <c r="B83" s="464"/>
    </row>
    <row r="84" spans="1:2" x14ac:dyDescent="0.2">
      <c r="A84" s="464"/>
      <c r="B84" s="464"/>
    </row>
    <row r="85" spans="1:2" x14ac:dyDescent="0.2">
      <c r="A85" s="464"/>
      <c r="B85" s="464"/>
    </row>
    <row r="86" spans="1:2" x14ac:dyDescent="0.2">
      <c r="A86" s="464"/>
      <c r="B86" s="464"/>
    </row>
    <row r="87" spans="1:2" x14ac:dyDescent="0.2">
      <c r="A87" s="464"/>
      <c r="B87" s="464"/>
    </row>
    <row r="88" spans="1:2" x14ac:dyDescent="0.2">
      <c r="A88" s="464"/>
      <c r="B88" s="464"/>
    </row>
    <row r="89" spans="1:2" x14ac:dyDescent="0.2">
      <c r="A89" s="464"/>
      <c r="B89" s="464"/>
    </row>
    <row r="90" spans="1:2" x14ac:dyDescent="0.2">
      <c r="A90" s="464"/>
      <c r="B90" s="464"/>
    </row>
    <row r="91" spans="1:2" x14ac:dyDescent="0.2">
      <c r="A91" s="464"/>
      <c r="B91" s="464"/>
    </row>
    <row r="92" spans="1:2" x14ac:dyDescent="0.2">
      <c r="A92" s="464"/>
      <c r="B92" s="464"/>
    </row>
    <row r="93" spans="1:2" x14ac:dyDescent="0.2">
      <c r="A93" s="464"/>
      <c r="B93" s="464"/>
    </row>
    <row r="94" spans="1:2" x14ac:dyDescent="0.2">
      <c r="A94" s="464"/>
      <c r="B94" s="464"/>
    </row>
    <row r="95" spans="1:2" x14ac:dyDescent="0.2">
      <c r="A95" s="464"/>
      <c r="B95" s="464"/>
    </row>
    <row r="96" spans="1:2" x14ac:dyDescent="0.2">
      <c r="A96" s="464"/>
      <c r="B96" s="464"/>
    </row>
    <row r="97" spans="1:2" x14ac:dyDescent="0.2">
      <c r="A97" s="464"/>
      <c r="B97" s="464"/>
    </row>
    <row r="98" spans="1:2" x14ac:dyDescent="0.2">
      <c r="A98" s="464"/>
      <c r="B98" s="464"/>
    </row>
    <row r="99" spans="1:2" x14ac:dyDescent="0.2">
      <c r="A99" s="464"/>
      <c r="B99" s="464"/>
    </row>
    <row r="100" spans="1:2" x14ac:dyDescent="0.2">
      <c r="A100" s="464"/>
      <c r="B100" s="464"/>
    </row>
    <row r="101" spans="1:2" x14ac:dyDescent="0.2">
      <c r="A101" s="464"/>
      <c r="B101" s="464"/>
    </row>
    <row r="102" spans="1:2" x14ac:dyDescent="0.2">
      <c r="A102" s="464"/>
      <c r="B102" s="464"/>
    </row>
    <row r="103" spans="1:2" x14ac:dyDescent="0.2">
      <c r="A103" s="464"/>
      <c r="B103" s="464"/>
    </row>
    <row r="104" spans="1:2" x14ac:dyDescent="0.2">
      <c r="A104" s="464"/>
      <c r="B104" s="464"/>
    </row>
    <row r="105" spans="1:2" x14ac:dyDescent="0.2">
      <c r="A105" s="464"/>
      <c r="B105" s="464"/>
    </row>
    <row r="106" spans="1:2" x14ac:dyDescent="0.2">
      <c r="A106" s="464"/>
      <c r="B106" s="464"/>
    </row>
    <row r="107" spans="1:2" x14ac:dyDescent="0.2">
      <c r="A107" s="464"/>
      <c r="B107" s="464"/>
    </row>
    <row r="108" spans="1:2" x14ac:dyDescent="0.2">
      <c r="A108" s="464"/>
      <c r="B108" s="464"/>
    </row>
    <row r="109" spans="1:2" x14ac:dyDescent="0.2">
      <c r="A109" s="464"/>
      <c r="B109" s="464"/>
    </row>
    <row r="110" spans="1:2" x14ac:dyDescent="0.2">
      <c r="A110" s="464"/>
      <c r="B110" s="464"/>
    </row>
    <row r="111" spans="1:2" x14ac:dyDescent="0.2">
      <c r="A111" s="464"/>
      <c r="B111" s="464"/>
    </row>
    <row r="112" spans="1:2" x14ac:dyDescent="0.2">
      <c r="A112" s="464"/>
      <c r="B112" s="464"/>
    </row>
    <row r="113" spans="1:2" x14ac:dyDescent="0.2">
      <c r="A113" s="464"/>
      <c r="B113" s="464"/>
    </row>
    <row r="114" spans="1:2" x14ac:dyDescent="0.2">
      <c r="A114" s="464"/>
      <c r="B114" s="464"/>
    </row>
    <row r="115" spans="1:2" x14ac:dyDescent="0.2">
      <c r="A115" s="464"/>
      <c r="B115" s="464"/>
    </row>
    <row r="116" spans="1:2" x14ac:dyDescent="0.2">
      <c r="A116" s="464"/>
      <c r="B116" s="464"/>
    </row>
    <row r="117" spans="1:2" x14ac:dyDescent="0.2">
      <c r="A117" s="464"/>
      <c r="B117" s="464"/>
    </row>
    <row r="118" spans="1:2" x14ac:dyDescent="0.2">
      <c r="A118" s="464"/>
      <c r="B118" s="464"/>
    </row>
    <row r="119" spans="1:2" x14ac:dyDescent="0.2">
      <c r="A119" s="464"/>
      <c r="B119" s="464"/>
    </row>
    <row r="120" spans="1:2" x14ac:dyDescent="0.2">
      <c r="A120" s="464"/>
      <c r="B120" s="464"/>
    </row>
    <row r="121" spans="1:2" x14ac:dyDescent="0.2">
      <c r="A121" s="464"/>
      <c r="B121" s="464"/>
    </row>
    <row r="122" spans="1:2" x14ac:dyDescent="0.2">
      <c r="A122" s="464"/>
      <c r="B122" s="464"/>
    </row>
    <row r="123" spans="1:2" x14ac:dyDescent="0.2">
      <c r="A123" s="464"/>
      <c r="B123" s="464"/>
    </row>
    <row r="124" spans="1:2" x14ac:dyDescent="0.2">
      <c r="A124" s="464"/>
      <c r="B124" s="464"/>
    </row>
    <row r="125" spans="1:2" x14ac:dyDescent="0.2">
      <c r="A125" s="464"/>
      <c r="B125" s="464"/>
    </row>
    <row r="126" spans="1:2" x14ac:dyDescent="0.2">
      <c r="A126" s="464"/>
      <c r="B126" s="464"/>
    </row>
    <row r="127" spans="1:2" x14ac:dyDescent="0.2">
      <c r="A127" s="464"/>
      <c r="B127" s="464"/>
    </row>
    <row r="128" spans="1:2" x14ac:dyDescent="0.2">
      <c r="A128" s="464"/>
      <c r="B128" s="464"/>
    </row>
    <row r="129" spans="1:2" x14ac:dyDescent="0.2">
      <c r="A129" s="464"/>
      <c r="B129" s="464"/>
    </row>
    <row r="130" spans="1:2" x14ac:dyDescent="0.2">
      <c r="A130" s="464"/>
      <c r="B130" s="464"/>
    </row>
    <row r="131" spans="1:2" x14ac:dyDescent="0.2">
      <c r="A131" s="464"/>
      <c r="B131" s="464"/>
    </row>
    <row r="132" spans="1:2" x14ac:dyDescent="0.2">
      <c r="A132" s="464"/>
      <c r="B132" s="464"/>
    </row>
    <row r="133" spans="1:2" x14ac:dyDescent="0.2">
      <c r="A133" s="464"/>
      <c r="B133" s="464"/>
    </row>
    <row r="134" spans="1:2" x14ac:dyDescent="0.2">
      <c r="A134" s="464"/>
      <c r="B134" s="464"/>
    </row>
    <row r="135" spans="1:2" x14ac:dyDescent="0.2">
      <c r="A135" s="464"/>
      <c r="B135" s="464"/>
    </row>
    <row r="136" spans="1:2" x14ac:dyDescent="0.2">
      <c r="A136" s="464"/>
      <c r="B136" s="464"/>
    </row>
    <row r="137" spans="1:2" x14ac:dyDescent="0.2">
      <c r="A137" s="464"/>
      <c r="B137" s="464"/>
    </row>
    <row r="138" spans="1:2" x14ac:dyDescent="0.2">
      <c r="A138" s="464"/>
      <c r="B138" s="464"/>
    </row>
    <row r="139" spans="1:2" x14ac:dyDescent="0.2">
      <c r="A139" s="464"/>
      <c r="B139" s="464"/>
    </row>
    <row r="140" spans="1:2" x14ac:dyDescent="0.2">
      <c r="A140" s="464"/>
      <c r="B140" s="464"/>
    </row>
    <row r="141" spans="1:2" x14ac:dyDescent="0.2">
      <c r="A141" s="464"/>
      <c r="B141" s="464"/>
    </row>
    <row r="142" spans="1:2" x14ac:dyDescent="0.2">
      <c r="A142" s="464"/>
      <c r="B142" s="464"/>
    </row>
    <row r="143" spans="1:2" x14ac:dyDescent="0.2">
      <c r="A143" s="464"/>
      <c r="B143" s="464"/>
    </row>
    <row r="144" spans="1:2" x14ac:dyDescent="0.2">
      <c r="A144" s="464"/>
      <c r="B144" s="464"/>
    </row>
    <row r="145" spans="1:2" x14ac:dyDescent="0.2">
      <c r="A145" s="464"/>
      <c r="B145" s="464"/>
    </row>
    <row r="146" spans="1:2" x14ac:dyDescent="0.2">
      <c r="A146" s="464"/>
      <c r="B146" s="464"/>
    </row>
    <row r="147" spans="1:2" x14ac:dyDescent="0.2">
      <c r="A147" s="464"/>
      <c r="B147" s="464"/>
    </row>
    <row r="148" spans="1:2" x14ac:dyDescent="0.2">
      <c r="A148" s="464"/>
      <c r="B148" s="464"/>
    </row>
    <row r="149" spans="1:2" x14ac:dyDescent="0.2">
      <c r="A149" s="464"/>
      <c r="B149" s="464"/>
    </row>
    <row r="150" spans="1:2" x14ac:dyDescent="0.2">
      <c r="A150" s="464"/>
      <c r="B150" s="464"/>
    </row>
    <row r="151" spans="1:2" x14ac:dyDescent="0.2">
      <c r="A151" s="464"/>
      <c r="B151" s="464"/>
    </row>
    <row r="152" spans="1:2" x14ac:dyDescent="0.2">
      <c r="A152" s="464"/>
      <c r="B152" s="464"/>
    </row>
    <row r="153" spans="1:2" x14ac:dyDescent="0.2">
      <c r="A153" s="464"/>
      <c r="B153" s="464"/>
    </row>
    <row r="154" spans="1:2" x14ac:dyDescent="0.2">
      <c r="A154" s="464"/>
      <c r="B154" s="464"/>
    </row>
    <row r="155" spans="1:2" x14ac:dyDescent="0.2">
      <c r="A155" s="464"/>
      <c r="B155" s="464"/>
    </row>
    <row r="156" spans="1:2" x14ac:dyDescent="0.2">
      <c r="A156" s="464"/>
      <c r="B156" s="464"/>
    </row>
    <row r="157" spans="1:2" x14ac:dyDescent="0.2">
      <c r="A157" s="464"/>
      <c r="B157" s="464"/>
    </row>
    <row r="158" spans="1:2" x14ac:dyDescent="0.2">
      <c r="A158" s="464"/>
      <c r="B158" s="464"/>
    </row>
    <row r="159" spans="1:2" x14ac:dyDescent="0.2">
      <c r="A159" s="464"/>
      <c r="B159" s="464"/>
    </row>
    <row r="160" spans="1:2" x14ac:dyDescent="0.2">
      <c r="A160" s="464"/>
      <c r="B160" s="464"/>
    </row>
    <row r="161" spans="1:2" x14ac:dyDescent="0.2">
      <c r="A161" s="464"/>
      <c r="B161" s="464"/>
    </row>
    <row r="162" spans="1:2" x14ac:dyDescent="0.2">
      <c r="A162" s="464"/>
      <c r="B162" s="464"/>
    </row>
    <row r="163" spans="1:2" x14ac:dyDescent="0.2">
      <c r="A163" s="464"/>
      <c r="B163" s="464"/>
    </row>
    <row r="164" spans="1:2" x14ac:dyDescent="0.2">
      <c r="A164" s="464"/>
      <c r="B164" s="464"/>
    </row>
    <row r="165" spans="1:2" x14ac:dyDescent="0.2">
      <c r="A165" s="464"/>
      <c r="B165" s="464"/>
    </row>
    <row r="166" spans="1:2" x14ac:dyDescent="0.2">
      <c r="A166" s="464"/>
      <c r="B166" s="464"/>
    </row>
    <row r="167" spans="1:2" x14ac:dyDescent="0.2">
      <c r="A167" s="464"/>
      <c r="B167" s="464"/>
    </row>
    <row r="168" spans="1:2" x14ac:dyDescent="0.2">
      <c r="A168" s="464"/>
      <c r="B168" s="464"/>
    </row>
    <row r="169" spans="1:2" x14ac:dyDescent="0.2">
      <c r="A169" s="464"/>
      <c r="B169" s="464"/>
    </row>
    <row r="170" spans="1:2" x14ac:dyDescent="0.2">
      <c r="A170" s="464"/>
      <c r="B170" s="464"/>
    </row>
    <row r="171" spans="1:2" x14ac:dyDescent="0.2">
      <c r="A171" s="464"/>
      <c r="B171" s="464"/>
    </row>
    <row r="172" spans="1:2" x14ac:dyDescent="0.2">
      <c r="A172" s="464"/>
      <c r="B172" s="464"/>
    </row>
    <row r="173" spans="1:2" x14ac:dyDescent="0.2">
      <c r="A173" s="464"/>
      <c r="B173" s="464"/>
    </row>
    <row r="174" spans="1:2" x14ac:dyDescent="0.2">
      <c r="A174" s="464"/>
      <c r="B174" s="464"/>
    </row>
    <row r="175" spans="1:2" x14ac:dyDescent="0.2">
      <c r="A175" s="464"/>
      <c r="B175" s="464"/>
    </row>
    <row r="176" spans="1:2" x14ac:dyDescent="0.2">
      <c r="A176" s="464"/>
      <c r="B176" s="464"/>
    </row>
    <row r="177" spans="1:2" x14ac:dyDescent="0.2">
      <c r="A177" s="464"/>
      <c r="B177" s="464"/>
    </row>
    <row r="178" spans="1:2" x14ac:dyDescent="0.2">
      <c r="A178" s="464"/>
      <c r="B178" s="464"/>
    </row>
    <row r="179" spans="1:2" x14ac:dyDescent="0.2">
      <c r="A179" s="464"/>
      <c r="B179" s="464"/>
    </row>
    <row r="180" spans="1:2" x14ac:dyDescent="0.2">
      <c r="A180" s="464"/>
      <c r="B180" s="464"/>
    </row>
    <row r="181" spans="1:2" x14ac:dyDescent="0.2">
      <c r="A181" s="464"/>
      <c r="B181" s="464"/>
    </row>
    <row r="182" spans="1:2" x14ac:dyDescent="0.2">
      <c r="A182" s="464"/>
      <c r="B182" s="464"/>
    </row>
    <row r="183" spans="1:2" x14ac:dyDescent="0.2">
      <c r="A183" s="464"/>
      <c r="B183" s="464"/>
    </row>
    <row r="184" spans="1:2" x14ac:dyDescent="0.2">
      <c r="A184" s="464"/>
      <c r="B184" s="464"/>
    </row>
    <row r="185" spans="1:2" x14ac:dyDescent="0.2">
      <c r="A185" s="464"/>
      <c r="B185" s="464"/>
    </row>
    <row r="186" spans="1:2" x14ac:dyDescent="0.2">
      <c r="A186" s="464"/>
      <c r="B186" s="464"/>
    </row>
    <row r="187" spans="1:2" x14ac:dyDescent="0.2">
      <c r="A187" s="464"/>
      <c r="B187" s="464"/>
    </row>
    <row r="188" spans="1:2" x14ac:dyDescent="0.2">
      <c r="A188" s="464"/>
      <c r="B188" s="464"/>
    </row>
    <row r="189" spans="1:2" x14ac:dyDescent="0.2">
      <c r="A189" s="464"/>
      <c r="B189" s="464"/>
    </row>
    <row r="190" spans="1:2" x14ac:dyDescent="0.2">
      <c r="A190" s="464"/>
      <c r="B190" s="464"/>
    </row>
    <row r="191" spans="1:2" x14ac:dyDescent="0.2">
      <c r="A191" s="464"/>
      <c r="B191" s="464"/>
    </row>
    <row r="192" spans="1:2" x14ac:dyDescent="0.2">
      <c r="A192" s="464"/>
      <c r="B192" s="464"/>
    </row>
    <row r="193" spans="1:2" x14ac:dyDescent="0.2">
      <c r="A193" s="464"/>
      <c r="B193" s="464"/>
    </row>
    <row r="194" spans="1:2" x14ac:dyDescent="0.2">
      <c r="A194" s="464"/>
      <c r="B194" s="464"/>
    </row>
    <row r="195" spans="1:2" x14ac:dyDescent="0.2">
      <c r="A195" s="464"/>
      <c r="B195" s="464"/>
    </row>
    <row r="196" spans="1:2" x14ac:dyDescent="0.2">
      <c r="A196" s="464"/>
      <c r="B196" s="464"/>
    </row>
    <row r="197" spans="1:2" x14ac:dyDescent="0.2">
      <c r="A197" s="464"/>
      <c r="B197" s="464"/>
    </row>
    <row r="198" spans="1:2" x14ac:dyDescent="0.2">
      <c r="A198" s="464"/>
      <c r="B198" s="464"/>
    </row>
    <row r="199" spans="1:2" x14ac:dyDescent="0.2">
      <c r="A199" s="464"/>
      <c r="B199" s="464"/>
    </row>
    <row r="200" spans="1:2" x14ac:dyDescent="0.2">
      <c r="A200" s="464"/>
      <c r="B200" s="464"/>
    </row>
    <row r="201" spans="1:2" x14ac:dyDescent="0.2">
      <c r="A201" s="464"/>
      <c r="B201" s="464"/>
    </row>
    <row r="202" spans="1:2" x14ac:dyDescent="0.2">
      <c r="A202" s="464"/>
      <c r="B202" s="464"/>
    </row>
    <row r="203" spans="1:2" x14ac:dyDescent="0.2">
      <c r="A203" s="464"/>
      <c r="B203" s="464"/>
    </row>
    <row r="204" spans="1:2" x14ac:dyDescent="0.2">
      <c r="A204" s="464"/>
      <c r="B204" s="464"/>
    </row>
    <row r="205" spans="1:2" x14ac:dyDescent="0.2">
      <c r="A205" s="464"/>
      <c r="B205" s="464"/>
    </row>
    <row r="206" spans="1:2" x14ac:dyDescent="0.2">
      <c r="A206" s="464"/>
      <c r="B206" s="464"/>
    </row>
    <row r="207" spans="1:2" x14ac:dyDescent="0.2">
      <c r="A207" s="464"/>
      <c r="B207" s="464"/>
    </row>
    <row r="208" spans="1:2" x14ac:dyDescent="0.2">
      <c r="A208" s="464"/>
      <c r="B208" s="464"/>
    </row>
    <row r="209" spans="1:2" x14ac:dyDescent="0.2">
      <c r="A209" s="464"/>
      <c r="B209" s="464"/>
    </row>
    <row r="210" spans="1:2" x14ac:dyDescent="0.2">
      <c r="A210" s="464"/>
      <c r="B210" s="464"/>
    </row>
    <row r="211" spans="1:2" x14ac:dyDescent="0.2">
      <c r="A211" s="464"/>
      <c r="B211" s="464"/>
    </row>
    <row r="212" spans="1:2" x14ac:dyDescent="0.2">
      <c r="A212" s="464"/>
      <c r="B212" s="464"/>
    </row>
    <row r="213" spans="1:2" x14ac:dyDescent="0.2">
      <c r="A213" s="464"/>
      <c r="B213" s="464"/>
    </row>
    <row r="214" spans="1:2" x14ac:dyDescent="0.2">
      <c r="A214" s="464"/>
      <c r="B214" s="464"/>
    </row>
    <row r="215" spans="1:2" x14ac:dyDescent="0.2">
      <c r="A215" s="464"/>
      <c r="B215" s="464"/>
    </row>
    <row r="216" spans="1:2" x14ac:dyDescent="0.2">
      <c r="A216" s="464"/>
      <c r="B216" s="464"/>
    </row>
    <row r="217" spans="1:2" x14ac:dyDescent="0.2">
      <c r="A217" s="464"/>
      <c r="B217" s="464"/>
    </row>
    <row r="218" spans="1:2" x14ac:dyDescent="0.2">
      <c r="A218" s="464"/>
      <c r="B218" s="464"/>
    </row>
    <row r="219" spans="1:2" x14ac:dyDescent="0.2">
      <c r="A219" s="464"/>
      <c r="B219" s="464"/>
    </row>
    <row r="220" spans="1:2" x14ac:dyDescent="0.2">
      <c r="A220" s="464"/>
      <c r="B220" s="464"/>
    </row>
    <row r="221" spans="1:2" x14ac:dyDescent="0.2">
      <c r="A221" s="464"/>
      <c r="B221" s="464"/>
    </row>
    <row r="222" spans="1:2" x14ac:dyDescent="0.2">
      <c r="A222" s="464"/>
      <c r="B222" s="464"/>
    </row>
    <row r="223" spans="1:2" x14ac:dyDescent="0.2">
      <c r="A223" s="464"/>
      <c r="B223" s="464"/>
    </row>
    <row r="224" spans="1:2" x14ac:dyDescent="0.2">
      <c r="A224" s="464"/>
      <c r="B224" s="464"/>
    </row>
    <row r="225" spans="1:2" x14ac:dyDescent="0.2">
      <c r="A225" s="464"/>
      <c r="B225" s="464"/>
    </row>
    <row r="226" spans="1:2" x14ac:dyDescent="0.2">
      <c r="A226" s="464"/>
      <c r="B226" s="464"/>
    </row>
    <row r="227" spans="1:2" x14ac:dyDescent="0.2">
      <c r="A227" s="464"/>
      <c r="B227" s="464"/>
    </row>
    <row r="228" spans="1:2" x14ac:dyDescent="0.2">
      <c r="A228" s="464"/>
      <c r="B228" s="464"/>
    </row>
    <row r="229" spans="1:2" x14ac:dyDescent="0.2">
      <c r="A229" s="464"/>
      <c r="B229" s="464"/>
    </row>
    <row r="230" spans="1:2" x14ac:dyDescent="0.2">
      <c r="A230" s="464"/>
      <c r="B230" s="464"/>
    </row>
    <row r="231" spans="1:2" x14ac:dyDescent="0.2">
      <c r="A231" s="464"/>
      <c r="B231" s="464"/>
    </row>
    <row r="232" spans="1:2" x14ac:dyDescent="0.2">
      <c r="A232" s="464"/>
      <c r="B232" s="464"/>
    </row>
    <row r="233" spans="1:2" x14ac:dyDescent="0.2">
      <c r="A233" s="464"/>
      <c r="B233" s="464"/>
    </row>
    <row r="234" spans="1:2" x14ac:dyDescent="0.2">
      <c r="A234" s="464"/>
      <c r="B234" s="464"/>
    </row>
    <row r="235" spans="1:2" x14ac:dyDescent="0.2">
      <c r="A235" s="464"/>
      <c r="B235" s="464"/>
    </row>
    <row r="236" spans="1:2" x14ac:dyDescent="0.2">
      <c r="A236" s="464"/>
      <c r="B236" s="464"/>
    </row>
    <row r="237" spans="1:2" x14ac:dyDescent="0.2">
      <c r="A237" s="464"/>
      <c r="B237" s="464"/>
    </row>
    <row r="238" spans="1:2" x14ac:dyDescent="0.2">
      <c r="A238" s="464"/>
      <c r="B238" s="464"/>
    </row>
    <row r="239" spans="1:2" x14ac:dyDescent="0.2">
      <c r="A239" s="464"/>
      <c r="B239" s="464"/>
    </row>
    <row r="240" spans="1:2" x14ac:dyDescent="0.2">
      <c r="A240" s="464"/>
      <c r="B240" s="464"/>
    </row>
    <row r="241" spans="1:2" x14ac:dyDescent="0.2">
      <c r="A241" s="464"/>
      <c r="B241" s="464"/>
    </row>
    <row r="242" spans="1:2" x14ac:dyDescent="0.2">
      <c r="A242" s="464"/>
      <c r="B242" s="464"/>
    </row>
    <row r="243" spans="1:2" x14ac:dyDescent="0.2">
      <c r="A243" s="464"/>
      <c r="B243" s="464"/>
    </row>
    <row r="244" spans="1:2" x14ac:dyDescent="0.2">
      <c r="A244" s="464"/>
      <c r="B244" s="464"/>
    </row>
    <row r="245" spans="1:2" x14ac:dyDescent="0.2">
      <c r="A245" s="464"/>
      <c r="B245" s="464"/>
    </row>
    <row r="246" spans="1:2" x14ac:dyDescent="0.2">
      <c r="A246" s="464"/>
      <c r="B246" s="464"/>
    </row>
    <row r="247" spans="1:2" x14ac:dyDescent="0.2">
      <c r="A247" s="464"/>
      <c r="B247" s="464"/>
    </row>
    <row r="248" spans="1:2" x14ac:dyDescent="0.2">
      <c r="A248" s="464"/>
      <c r="B248" s="464"/>
    </row>
    <row r="249" spans="1:2" x14ac:dyDescent="0.2">
      <c r="A249" s="464"/>
      <c r="B249" s="464"/>
    </row>
    <row r="250" spans="1:2" x14ac:dyDescent="0.2">
      <c r="A250" s="464"/>
      <c r="B250" s="464"/>
    </row>
    <row r="251" spans="1:2" x14ac:dyDescent="0.2">
      <c r="A251" s="464"/>
      <c r="B251" s="464"/>
    </row>
    <row r="252" spans="1:2" x14ac:dyDescent="0.2">
      <c r="A252" s="464"/>
      <c r="B252" s="464"/>
    </row>
    <row r="253" spans="1:2" x14ac:dyDescent="0.2">
      <c r="A253" s="464"/>
      <c r="B253" s="464"/>
    </row>
    <row r="254" spans="1:2" x14ac:dyDescent="0.2">
      <c r="A254" s="464"/>
      <c r="B254" s="464"/>
    </row>
    <row r="255" spans="1:2" x14ac:dyDescent="0.2">
      <c r="A255" s="464"/>
      <c r="B255" s="464"/>
    </row>
    <row r="256" spans="1:2" x14ac:dyDescent="0.2">
      <c r="A256" s="464"/>
      <c r="B256" s="464"/>
    </row>
    <row r="257" spans="1:2" x14ac:dyDescent="0.2">
      <c r="A257" s="464"/>
      <c r="B257" s="464"/>
    </row>
    <row r="258" spans="1:2" x14ac:dyDescent="0.2">
      <c r="A258" s="464"/>
      <c r="B258" s="464"/>
    </row>
    <row r="259" spans="1:2" x14ac:dyDescent="0.2">
      <c r="A259" s="464"/>
      <c r="B259" s="464"/>
    </row>
    <row r="260" spans="1:2" x14ac:dyDescent="0.2">
      <c r="A260" s="464"/>
      <c r="B260" s="464"/>
    </row>
    <row r="261" spans="1:2" x14ac:dyDescent="0.2">
      <c r="A261" s="464"/>
      <c r="B261" s="464"/>
    </row>
    <row r="262" spans="1:2" x14ac:dyDescent="0.2">
      <c r="A262" s="464"/>
      <c r="B262" s="464"/>
    </row>
    <row r="263" spans="1:2" x14ac:dyDescent="0.2">
      <c r="A263" s="464"/>
      <c r="B263" s="464"/>
    </row>
    <row r="264" spans="1:2" x14ac:dyDescent="0.2">
      <c r="A264" s="464"/>
      <c r="B264" s="464"/>
    </row>
    <row r="265" spans="1:2" x14ac:dyDescent="0.2">
      <c r="A265" s="464"/>
      <c r="B265" s="464"/>
    </row>
    <row r="266" spans="1:2" x14ac:dyDescent="0.2">
      <c r="A266" s="464"/>
      <c r="B266" s="464"/>
    </row>
    <row r="267" spans="1:2" x14ac:dyDescent="0.2">
      <c r="A267" s="464"/>
      <c r="B267" s="464"/>
    </row>
    <row r="268" spans="1:2" x14ac:dyDescent="0.2">
      <c r="A268" s="464"/>
      <c r="B268" s="464"/>
    </row>
    <row r="269" spans="1:2" x14ac:dyDescent="0.2">
      <c r="A269" s="464"/>
      <c r="B269" s="464"/>
    </row>
    <row r="270" spans="1:2" x14ac:dyDescent="0.2">
      <c r="A270" s="464"/>
      <c r="B270" s="464"/>
    </row>
    <row r="271" spans="1:2" x14ac:dyDescent="0.2">
      <c r="A271" s="464"/>
      <c r="B271" s="464"/>
    </row>
    <row r="272" spans="1:2" x14ac:dyDescent="0.2">
      <c r="A272" s="464"/>
      <c r="B272" s="464"/>
    </row>
    <row r="273" spans="1:2" x14ac:dyDescent="0.2">
      <c r="A273" s="464"/>
      <c r="B273" s="464"/>
    </row>
    <row r="274" spans="1:2" x14ac:dyDescent="0.2">
      <c r="A274" s="464"/>
      <c r="B274" s="464"/>
    </row>
    <row r="275" spans="1:2" x14ac:dyDescent="0.2">
      <c r="A275" s="464"/>
      <c r="B275" s="464"/>
    </row>
    <row r="276" spans="1:2" x14ac:dyDescent="0.2">
      <c r="A276" s="464"/>
      <c r="B276" s="464"/>
    </row>
    <row r="277" spans="1:2" x14ac:dyDescent="0.2">
      <c r="A277" s="464"/>
      <c r="B277" s="464"/>
    </row>
    <row r="278" spans="1:2" x14ac:dyDescent="0.2">
      <c r="A278" s="464"/>
      <c r="B278" s="464"/>
    </row>
    <row r="279" spans="1:2" x14ac:dyDescent="0.2">
      <c r="A279" s="464"/>
      <c r="B279" s="464"/>
    </row>
    <row r="280" spans="1:2" x14ac:dyDescent="0.2">
      <c r="A280" s="464"/>
      <c r="B280" s="464"/>
    </row>
    <row r="281" spans="1:2" x14ac:dyDescent="0.2">
      <c r="A281" s="464"/>
      <c r="B281" s="464"/>
    </row>
    <row r="282" spans="1:2" x14ac:dyDescent="0.2">
      <c r="A282" s="464"/>
      <c r="B282" s="464"/>
    </row>
    <row r="283" spans="1:2" x14ac:dyDescent="0.2">
      <c r="A283" s="464"/>
      <c r="B283" s="464"/>
    </row>
    <row r="284" spans="1:2" x14ac:dyDescent="0.2">
      <c r="A284" s="464"/>
      <c r="B284" s="464"/>
    </row>
    <row r="285" spans="1:2" x14ac:dyDescent="0.2">
      <c r="B285" s="464"/>
    </row>
  </sheetData>
  <hyperlinks>
    <hyperlink ref="B30" r:id="rId1" xr:uid="{EF3E80AD-9A33-4EBE-B1FF-6CD39435F306}"/>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F943D-A788-4B24-8157-2C0739C4BC3A}">
  <sheetPr codeName="Tabelle20">
    <tabColor indexed="53"/>
  </sheetPr>
  <dimension ref="A1:N84"/>
  <sheetViews>
    <sheetView zoomScale="70" zoomScaleNormal="70" workbookViewId="0"/>
  </sheetViews>
  <sheetFormatPr baseColWidth="10" defaultRowHeight="15" customHeight="1" x14ac:dyDescent="0.2"/>
  <cols>
    <col min="1" max="1" width="15.7109375" style="485" customWidth="1"/>
    <col min="2" max="4" width="15.7109375" customWidth="1"/>
    <col min="5" max="7" width="15.7109375" style="476" customWidth="1"/>
    <col min="8" max="8" width="15.7109375" customWidth="1"/>
    <col min="9" max="14" width="15.7109375" style="476" customWidth="1"/>
  </cols>
  <sheetData>
    <row r="1" spans="1:14" ht="15" customHeight="1" x14ac:dyDescent="0.2">
      <c r="A1"/>
      <c r="E1"/>
      <c r="F1"/>
      <c r="G1"/>
      <c r="I1"/>
      <c r="J1"/>
      <c r="K1"/>
      <c r="L1"/>
      <c r="M1"/>
      <c r="N1"/>
    </row>
    <row r="2" spans="1:14" ht="15" customHeight="1" x14ac:dyDescent="0.2">
      <c r="A2" s="414" t="s">
        <v>48</v>
      </c>
      <c r="E2"/>
      <c r="F2"/>
      <c r="G2"/>
      <c r="I2"/>
      <c r="J2"/>
      <c r="K2"/>
      <c r="L2"/>
      <c r="M2"/>
      <c r="N2"/>
    </row>
    <row r="3" spans="1:14" ht="15" customHeight="1" x14ac:dyDescent="0.2">
      <c r="A3"/>
      <c r="E3"/>
      <c r="F3"/>
      <c r="G3"/>
      <c r="I3"/>
      <c r="J3"/>
      <c r="K3"/>
      <c r="L3"/>
      <c r="M3"/>
      <c r="N3"/>
    </row>
    <row r="4" spans="1:14" ht="15" customHeight="1" x14ac:dyDescent="0.2">
      <c r="A4"/>
      <c r="B4" s="472" t="s">
        <v>467</v>
      </c>
      <c r="C4" s="472"/>
      <c r="D4" s="472" t="s">
        <v>468</v>
      </c>
      <c r="E4" s="472"/>
      <c r="F4" s="472" t="s">
        <v>469</v>
      </c>
      <c r="G4" s="472"/>
      <c r="H4" s="472" t="s">
        <v>470</v>
      </c>
      <c r="I4" s="472"/>
      <c r="J4" s="472" t="s">
        <v>471</v>
      </c>
      <c r="K4" s="472"/>
      <c r="L4" s="472"/>
      <c r="M4" s="472"/>
      <c r="N4" s="472"/>
    </row>
    <row r="5" spans="1:14" ht="15" customHeight="1" x14ac:dyDescent="0.2">
      <c r="A5"/>
      <c r="B5" t="s">
        <v>472</v>
      </c>
      <c r="C5" t="s">
        <v>473</v>
      </c>
      <c r="D5" t="s">
        <v>472</v>
      </c>
      <c r="E5" t="s">
        <v>473</v>
      </c>
      <c r="F5" t="s">
        <v>472</v>
      </c>
      <c r="G5" t="s">
        <v>473</v>
      </c>
      <c r="H5" t="s">
        <v>472</v>
      </c>
      <c r="I5" t="s">
        <v>473</v>
      </c>
      <c r="J5" t="s">
        <v>474</v>
      </c>
      <c r="K5" t="s">
        <v>475</v>
      </c>
      <c r="L5" t="s">
        <v>476</v>
      </c>
      <c r="M5" t="s">
        <v>477</v>
      </c>
      <c r="N5" t="s">
        <v>478</v>
      </c>
    </row>
    <row r="6" spans="1:14" ht="15" customHeight="1" x14ac:dyDescent="0.2">
      <c r="A6" s="473" t="s">
        <v>479</v>
      </c>
      <c r="B6" s="474">
        <f>'Tabelle 2.3'!J11</f>
        <v>1.0998676733867829</v>
      </c>
      <c r="C6" s="475">
        <f>'Tabelle 3.3'!J11</f>
        <v>2.977058509692335</v>
      </c>
      <c r="D6" s="476">
        <f t="shared" ref="D6:E9" si="0">IF(OR(AND(B6&gt;=-50,B6&lt;=50),ISNUMBER(B6)=FALSE),B6,"")</f>
        <v>1.0998676733867829</v>
      </c>
      <c r="E6" s="476">
        <f t="shared" si="0"/>
        <v>2.977058509692335</v>
      </c>
      <c r="F6" t="str">
        <f t="shared" ref="F6:G9" si="1">IF(ISNUMBER(B6)=FALSE,"",IF(B6&lt;-50,"&lt; -50",IF(B6&gt;50,"&gt; 50","")))</f>
        <v/>
      </c>
      <c r="G6" t="str">
        <f t="shared" si="1"/>
        <v/>
      </c>
      <c r="H6" s="476" t="str">
        <f t="shared" ref="H6:I9" si="2">IF(B6&lt;-50,0.75,IF(B6&gt;50,-0.75,""))</f>
        <v/>
      </c>
      <c r="I6" s="476" t="str">
        <f t="shared" si="2"/>
        <v/>
      </c>
      <c r="J6" t="e">
        <f>IF(OR(B6&lt;-50,B6&gt;50),N6,#N/A)</f>
        <v>#N/A</v>
      </c>
      <c r="K6" t="e">
        <f>IF(B6&lt;-50,-45,IF(B6&gt;50,45,#N/A))</f>
        <v>#N/A</v>
      </c>
      <c r="L6" t="e">
        <f>IF(OR(C6&lt;-50,C6&gt;50),N6,#N/A)</f>
        <v>#N/A</v>
      </c>
      <c r="M6" t="e">
        <f>IF(C6&lt;-50,-45,IF(C6&gt;50,45,#N/A))</f>
        <v>#N/A</v>
      </c>
      <c r="N6">
        <v>5</v>
      </c>
    </row>
    <row r="7" spans="1:14" ht="15" customHeight="1" x14ac:dyDescent="0.2">
      <c r="A7" s="473" t="s">
        <v>480</v>
      </c>
      <c r="B7" s="474">
        <f>'Tabelle 2.1'!J25</f>
        <v>7.6468002795404208E-2</v>
      </c>
      <c r="C7" s="475">
        <f>'Tabelle 3.1'!J23</f>
        <v>-0.246253785362675</v>
      </c>
      <c r="D7" s="476">
        <f t="shared" si="0"/>
        <v>7.6468002795404208E-2</v>
      </c>
      <c r="E7" s="476">
        <f>IF(OR(AND(C7&gt;=-50,C7&lt;=50),ISNUMBER(C7)=FALSE),C7,"")</f>
        <v>-0.246253785362675</v>
      </c>
      <c r="F7" t="str">
        <f t="shared" si="1"/>
        <v/>
      </c>
      <c r="G7" t="str">
        <f>IF(ISNUMBER(C7)=FALSE,"",IF(C7&lt;-50,"&lt; -50",IF(C7&gt;50,"&gt; 50","")))</f>
        <v/>
      </c>
      <c r="H7" s="476" t="str">
        <f t="shared" si="2"/>
        <v/>
      </c>
      <c r="I7" s="476" t="str">
        <f>IF(C7&lt;-50,0.75,IF(C7&gt;50,-0.75,""))</f>
        <v/>
      </c>
      <c r="J7" t="e">
        <f>IF(OR(B7&lt;-50,B7&gt;50),N7,#N/A)</f>
        <v>#N/A</v>
      </c>
      <c r="K7" t="e">
        <f>IF(B7&lt;-50,-45,IF(B7&gt;50,45,#N/A))</f>
        <v>#N/A</v>
      </c>
      <c r="L7" t="e">
        <f>IF(OR(C7&lt;-50,C7&gt;50),N7,#N/A)</f>
        <v>#N/A</v>
      </c>
      <c r="M7" t="e">
        <f>IF(C7&lt;-50,-45,IF(C7&gt;50,45,#N/A))</f>
        <v>#N/A</v>
      </c>
      <c r="N7">
        <v>15</v>
      </c>
    </row>
    <row r="8" spans="1:14" ht="15" customHeight="1" x14ac:dyDescent="0.2">
      <c r="A8" s="473" t="s">
        <v>481</v>
      </c>
      <c r="B8" s="474">
        <f>'Tabelle 2.1'!J38</f>
        <v>8.9105295732829409E-2</v>
      </c>
      <c r="C8" s="475">
        <f>'Tabelle 3.1'!J34</f>
        <v>-0.31307689543881989</v>
      </c>
      <c r="D8" s="476">
        <f t="shared" si="0"/>
        <v>8.9105295732829409E-2</v>
      </c>
      <c r="E8" s="476">
        <f>IF(OR(AND(C8&gt;=-50,C8&lt;=50),ISNUMBER(C8)=FALSE),C8,"")</f>
        <v>-0.31307689543881989</v>
      </c>
      <c r="F8" t="str">
        <f t="shared" si="1"/>
        <v/>
      </c>
      <c r="G8" t="str">
        <f>IF(ISNUMBER(C8)=FALSE,"",IF(C8&lt;-50,"&lt; -50",IF(C8&gt;50,"&gt; 50","")))</f>
        <v/>
      </c>
      <c r="H8" s="476" t="str">
        <f t="shared" si="2"/>
        <v/>
      </c>
      <c r="I8" s="476" t="str">
        <f>IF(C8&lt;-50,0.75,IF(C8&gt;50,-0.75,""))</f>
        <v/>
      </c>
      <c r="J8" t="e">
        <f>IF(OR(B8&lt;-50,B8&gt;50),N8,#N/A)</f>
        <v>#N/A</v>
      </c>
      <c r="K8" t="e">
        <f>IF(B8&lt;-50,-45,IF(B8&gt;50,45,#N/A))</f>
        <v>#N/A</v>
      </c>
      <c r="L8" t="e">
        <f>IF(OR(C8&lt;-50,C8&gt;50),N8,#N/A)</f>
        <v>#N/A</v>
      </c>
      <c r="M8" t="e">
        <f>IF(C8&lt;-50,-45,IF(C8&gt;50,45,#N/A))</f>
        <v>#N/A</v>
      </c>
      <c r="N8">
        <v>25</v>
      </c>
    </row>
    <row r="9" spans="1:14" ht="15" customHeight="1" x14ac:dyDescent="0.2">
      <c r="A9" s="473" t="s">
        <v>482</v>
      </c>
      <c r="B9" s="474">
        <f>'Tabelle 2.1'!J51</f>
        <v>-1.2379226590215288E-2</v>
      </c>
      <c r="C9" s="475">
        <f>'Tabelle 3.1'!J45</f>
        <v>-0.14851101710748529</v>
      </c>
      <c r="D9" s="476">
        <f t="shared" si="0"/>
        <v>-1.2379226590215288E-2</v>
      </c>
      <c r="E9" s="476">
        <f t="shared" si="0"/>
        <v>-0.14851101710748529</v>
      </c>
      <c r="F9" t="str">
        <f t="shared" si="1"/>
        <v/>
      </c>
      <c r="G9" t="str">
        <f t="shared" si="1"/>
        <v/>
      </c>
      <c r="H9" s="476" t="str">
        <f t="shared" si="2"/>
        <v/>
      </c>
      <c r="I9" s="476" t="str">
        <f t="shared" si="2"/>
        <v/>
      </c>
      <c r="J9" t="e">
        <f>IF(OR(B9&lt;-50,B9&gt;50),N9,#N/A)</f>
        <v>#N/A</v>
      </c>
      <c r="K9" t="e">
        <f>IF(B9&lt;-50,-45,IF(B9&gt;50,45,#N/A))</f>
        <v>#N/A</v>
      </c>
      <c r="L9" t="e">
        <f>IF(OR(C9&lt;-50,C9&gt;50),N9,#N/A)</f>
        <v>#N/A</v>
      </c>
      <c r="M9" t="e">
        <f>IF(C9&lt;-50,-45,IF(C9&gt;50,45,#N/A))</f>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477" t="s">
        <v>483</v>
      </c>
      <c r="B12" s="472" t="s">
        <v>467</v>
      </c>
      <c r="C12" s="472"/>
      <c r="D12" s="472" t="s">
        <v>468</v>
      </c>
      <c r="E12" s="472"/>
      <c r="F12" s="472" t="s">
        <v>469</v>
      </c>
      <c r="G12" s="472"/>
      <c r="H12" s="472" t="s">
        <v>470</v>
      </c>
      <c r="I12" s="472"/>
      <c r="J12" s="472" t="s">
        <v>471</v>
      </c>
      <c r="K12" s="472"/>
      <c r="L12" s="472"/>
      <c r="M12" s="472"/>
      <c r="N12" s="472"/>
    </row>
    <row r="13" spans="1:14" ht="15" customHeight="1" x14ac:dyDescent="0.2">
      <c r="A13" s="477"/>
      <c r="B13" t="s">
        <v>472</v>
      </c>
      <c r="C13" t="s">
        <v>473</v>
      </c>
      <c r="D13" t="s">
        <v>472</v>
      </c>
      <c r="E13" t="s">
        <v>473</v>
      </c>
      <c r="F13" t="s">
        <v>472</v>
      </c>
      <c r="G13" t="s">
        <v>473</v>
      </c>
      <c r="H13" t="s">
        <v>472</v>
      </c>
      <c r="I13" t="s">
        <v>473</v>
      </c>
      <c r="J13" t="s">
        <v>474</v>
      </c>
      <c r="K13" t="s">
        <v>475</v>
      </c>
      <c r="L13" t="s">
        <v>476</v>
      </c>
      <c r="M13" t="s">
        <v>477</v>
      </c>
      <c r="N13" t="s">
        <v>478</v>
      </c>
    </row>
    <row r="14" spans="1:14" ht="15" customHeight="1" x14ac:dyDescent="0.2">
      <c r="A14">
        <v>1</v>
      </c>
      <c r="B14" s="474">
        <f>'Tabelle 2.3'!J11</f>
        <v>1.0998676733867829</v>
      </c>
      <c r="C14" s="475">
        <f>'Tabelle 3.3'!J11</f>
        <v>2.977058509692335</v>
      </c>
      <c r="D14" s="476">
        <f>IF(OR(AND(B14&gt;=-50,B14&lt;=50),ISNUMBER(B14)=FALSE),B14,"")</f>
        <v>1.0998676733867829</v>
      </c>
      <c r="E14" s="476">
        <f>IF(OR(AND(C14&gt;=-50,C14&lt;=50),ISNUMBER(C14)=FALSE),C14,"")</f>
        <v>2.977058509692335</v>
      </c>
      <c r="F14" t="str">
        <f>IF(ISNUMBER(B14)=FALSE,"",IF(B14&lt;-50,"&lt; -50",IF(B14&gt;50,"&gt; 50","")))</f>
        <v/>
      </c>
      <c r="G14" t="str">
        <f>IF(ISNUMBER(C14)=FALSE,"",IF(C14&lt;-50,"&lt; -50",IF(C14&gt;50,"&gt; 50","")))</f>
        <v/>
      </c>
      <c r="H14" s="476" t="str">
        <f>IF(B14&lt;-50,0.75,IF(B14&gt;50,-0.75,""))</f>
        <v/>
      </c>
      <c r="I14" s="476" t="str">
        <f>IF(C14&lt;-50,0.75,IF(C14&gt;50,-0.75,""))</f>
        <v/>
      </c>
      <c r="J14" t="e">
        <f>IF(OR(B14&lt;-50,B14&gt;50),N14,#N/A)</f>
        <v>#N/A</v>
      </c>
      <c r="K14" t="e">
        <f>IF(B14&lt;-50,-45,IF(B14&gt;50,45,#N/A))</f>
        <v>#N/A</v>
      </c>
      <c r="L14" t="e">
        <f>IF(OR(C14&lt;-50,C14&gt;50),N14,#N/A)</f>
        <v>#N/A</v>
      </c>
      <c r="M14" t="e">
        <f>IF(C14&lt;-50,-45,IF(C14&gt;50,45,#N/A))</f>
        <v>#N/A</v>
      </c>
      <c r="N14">
        <v>5</v>
      </c>
    </row>
    <row r="15" spans="1:14" ht="15" customHeight="1" x14ac:dyDescent="0.2">
      <c r="A15">
        <v>2</v>
      </c>
      <c r="B15" s="474">
        <f>'Tabelle 2.3'!J12</f>
        <v>15.686274509803921</v>
      </c>
      <c r="C15" s="475">
        <f>'Tabelle 3.3'!J12</f>
        <v>21.367521367521366</v>
      </c>
      <c r="D15" s="476">
        <f t="shared" ref="D15:E46" si="3">IF(OR(AND(B15&gt;=-50,B15&lt;=50),ISNUMBER(B15)=FALSE),B15,"")</f>
        <v>15.686274509803921</v>
      </c>
      <c r="E15" s="476">
        <f t="shared" si="3"/>
        <v>21.367521367521366</v>
      </c>
      <c r="F15" t="str">
        <f t="shared" ref="F15:G46" si="4">IF(ISNUMBER(B15)=FALSE,"",IF(B15&lt;-50,"&lt; -50",IF(B15&gt;50,"&gt; 50","")))</f>
        <v/>
      </c>
      <c r="G15" t="str">
        <f t="shared" si="4"/>
        <v/>
      </c>
      <c r="H15" s="476" t="str">
        <f t="shared" ref="H15:I46" si="5">IF(B15&lt;-50,0.75,IF(B15&gt;50,-0.75,""))</f>
        <v/>
      </c>
      <c r="I15" s="476" t="str">
        <f t="shared" si="5"/>
        <v/>
      </c>
      <c r="J15" t="e">
        <f t="shared" ref="J15:J46" si="6">IF(OR(B15&lt;-50,B15&gt;50),N15,#N/A)</f>
        <v>#N/A</v>
      </c>
      <c r="K15" t="e">
        <f t="shared" ref="K15:K46" si="7">IF(B15&lt;-50,-45,IF(B15&gt;50,45,#N/A))</f>
        <v>#N/A</v>
      </c>
      <c r="L15" t="e">
        <f t="shared" ref="L15:L46" si="8">IF(OR(C15&lt;-50,C15&gt;50),N15,#N/A)</f>
        <v>#N/A</v>
      </c>
      <c r="M15" t="e">
        <f t="shared" ref="M15:M46" si="9">IF(C15&lt;-50,-45,IF(C15&gt;50,45,#N/A))</f>
        <v>#N/A</v>
      </c>
      <c r="N15">
        <v>15</v>
      </c>
    </row>
    <row r="16" spans="1:14" ht="15" customHeight="1" x14ac:dyDescent="0.2">
      <c r="A16">
        <v>3</v>
      </c>
      <c r="B16" s="474">
        <f>'Tabelle 2.3'!J13</f>
        <v>5.186020293122886</v>
      </c>
      <c r="C16" s="475">
        <f>'Tabelle 3.3'!J13</f>
        <v>-20.930232558139537</v>
      </c>
      <c r="D16" s="476">
        <f t="shared" si="3"/>
        <v>5.186020293122886</v>
      </c>
      <c r="E16" s="476">
        <f t="shared" si="3"/>
        <v>-20.930232558139537</v>
      </c>
      <c r="F16" t="str">
        <f t="shared" si="4"/>
        <v/>
      </c>
      <c r="G16" t="str">
        <f t="shared" si="4"/>
        <v/>
      </c>
      <c r="H16" s="476" t="str">
        <f t="shared" si="5"/>
        <v/>
      </c>
      <c r="I16" s="476" t="str">
        <f t="shared" si="5"/>
        <v/>
      </c>
      <c r="J16" t="e">
        <f t="shared" si="6"/>
        <v>#N/A</v>
      </c>
      <c r="K16" t="e">
        <f t="shared" si="7"/>
        <v>#N/A</v>
      </c>
      <c r="L16" t="e">
        <f t="shared" si="8"/>
        <v>#N/A</v>
      </c>
      <c r="M16" t="e">
        <f t="shared" si="9"/>
        <v>#N/A</v>
      </c>
      <c r="N16">
        <v>25</v>
      </c>
    </row>
    <row r="17" spans="1:14" ht="15" customHeight="1" x14ac:dyDescent="0.2">
      <c r="A17">
        <v>4</v>
      </c>
      <c r="B17" s="474">
        <f>'Tabelle 2.3'!J14</f>
        <v>-3.9684167350287121</v>
      </c>
      <c r="C17" s="475">
        <f>'Tabelle 3.3'!J14</f>
        <v>-4.0339702760084926</v>
      </c>
      <c r="D17" s="476">
        <f t="shared" si="3"/>
        <v>-3.9684167350287121</v>
      </c>
      <c r="E17" s="476">
        <f t="shared" si="3"/>
        <v>-4.0339702760084926</v>
      </c>
      <c r="F17" t="str">
        <f t="shared" si="4"/>
        <v/>
      </c>
      <c r="G17" t="str">
        <f t="shared" si="4"/>
        <v/>
      </c>
      <c r="H17" s="476" t="str">
        <f t="shared" si="5"/>
        <v/>
      </c>
      <c r="I17" s="476" t="str">
        <f t="shared" si="5"/>
        <v/>
      </c>
      <c r="J17" t="e">
        <f t="shared" si="6"/>
        <v>#N/A</v>
      </c>
      <c r="K17" t="e">
        <f t="shared" si="7"/>
        <v>#N/A</v>
      </c>
      <c r="L17" t="e">
        <f t="shared" si="8"/>
        <v>#N/A</v>
      </c>
      <c r="M17" t="e">
        <f t="shared" si="9"/>
        <v>#N/A</v>
      </c>
      <c r="N17">
        <v>36</v>
      </c>
    </row>
    <row r="18" spans="1:14" ht="15" customHeight="1" x14ac:dyDescent="0.2">
      <c r="A18">
        <v>5</v>
      </c>
      <c r="B18" s="474">
        <f>'Tabelle 2.3'!J15</f>
        <v>-6.159209761766415</v>
      </c>
      <c r="C18" s="475">
        <f>'Tabelle 3.3'!J15</f>
        <v>-2.318840579710145</v>
      </c>
      <c r="D18" s="476">
        <f t="shared" si="3"/>
        <v>-6.159209761766415</v>
      </c>
      <c r="E18" s="476">
        <f t="shared" si="3"/>
        <v>-2.318840579710145</v>
      </c>
      <c r="F18" t="str">
        <f t="shared" si="4"/>
        <v/>
      </c>
      <c r="G18" t="str">
        <f t="shared" si="4"/>
        <v/>
      </c>
      <c r="H18" s="476" t="str">
        <f t="shared" si="5"/>
        <v/>
      </c>
      <c r="I18" s="476" t="str">
        <f t="shared" si="5"/>
        <v/>
      </c>
      <c r="J18" t="e">
        <f t="shared" si="6"/>
        <v>#N/A</v>
      </c>
      <c r="K18" t="e">
        <f t="shared" si="7"/>
        <v>#N/A</v>
      </c>
      <c r="L18" t="e">
        <f t="shared" si="8"/>
        <v>#N/A</v>
      </c>
      <c r="M18" t="e">
        <f t="shared" si="9"/>
        <v>#N/A</v>
      </c>
      <c r="N18">
        <v>46</v>
      </c>
    </row>
    <row r="19" spans="1:14" ht="15" customHeight="1" x14ac:dyDescent="0.2">
      <c r="A19">
        <v>6</v>
      </c>
      <c r="B19" s="474">
        <f>'Tabelle 2.3'!J16</f>
        <v>-4.2574589339591018</v>
      </c>
      <c r="C19" s="475">
        <f>'Tabelle 3.3'!J16</f>
        <v>-14.009661835748792</v>
      </c>
      <c r="D19" s="476">
        <f t="shared" si="3"/>
        <v>-4.2574589339591018</v>
      </c>
      <c r="E19" s="476">
        <f t="shared" si="3"/>
        <v>-14.009661835748792</v>
      </c>
      <c r="F19" t="str">
        <f t="shared" si="4"/>
        <v/>
      </c>
      <c r="G19" t="str">
        <f t="shared" si="4"/>
        <v/>
      </c>
      <c r="H19" s="476" t="str">
        <f t="shared" si="5"/>
        <v/>
      </c>
      <c r="I19" s="476" t="str">
        <f t="shared" si="5"/>
        <v/>
      </c>
      <c r="J19" t="e">
        <f t="shared" si="6"/>
        <v>#N/A</v>
      </c>
      <c r="K19" t="e">
        <f t="shared" si="7"/>
        <v>#N/A</v>
      </c>
      <c r="L19" t="e">
        <f t="shared" si="8"/>
        <v>#N/A</v>
      </c>
      <c r="M19" t="e">
        <f t="shared" si="9"/>
        <v>#N/A</v>
      </c>
      <c r="N19">
        <v>56</v>
      </c>
    </row>
    <row r="20" spans="1:14" ht="15" customHeight="1" x14ac:dyDescent="0.2">
      <c r="A20">
        <v>7</v>
      </c>
      <c r="B20" s="474">
        <f>'Tabelle 2.3'!J17</f>
        <v>-3.0507131537242471</v>
      </c>
      <c r="C20" s="475">
        <f>'Tabelle 3.3'!J17</f>
        <v>15.555555555555555</v>
      </c>
      <c r="D20" s="476">
        <f t="shared" si="3"/>
        <v>-3.0507131537242471</v>
      </c>
      <c r="E20" s="476">
        <f t="shared" si="3"/>
        <v>15.555555555555555</v>
      </c>
      <c r="F20" t="str">
        <f t="shared" si="4"/>
        <v/>
      </c>
      <c r="G20" t="str">
        <f t="shared" si="4"/>
        <v/>
      </c>
      <c r="H20" s="476" t="str">
        <f t="shared" si="5"/>
        <v/>
      </c>
      <c r="I20" s="476" t="str">
        <f t="shared" si="5"/>
        <v/>
      </c>
      <c r="J20" t="e">
        <f t="shared" si="6"/>
        <v>#N/A</v>
      </c>
      <c r="K20" t="e">
        <f t="shared" si="7"/>
        <v>#N/A</v>
      </c>
      <c r="L20" t="e">
        <f t="shared" si="8"/>
        <v>#N/A</v>
      </c>
      <c r="M20" t="e">
        <f t="shared" si="9"/>
        <v>#N/A</v>
      </c>
      <c r="N20">
        <v>67</v>
      </c>
    </row>
    <row r="21" spans="1:14" ht="15" customHeight="1" x14ac:dyDescent="0.2">
      <c r="A21">
        <v>8</v>
      </c>
      <c r="B21" s="474">
        <f>'Tabelle 2.3'!J18</f>
        <v>-0.14425851125216388</v>
      </c>
      <c r="C21" s="475">
        <f>'Tabelle 3.3'!J18</f>
        <v>-0.90090090090090091</v>
      </c>
      <c r="D21" s="476">
        <f t="shared" si="3"/>
        <v>-0.14425851125216388</v>
      </c>
      <c r="E21" s="476">
        <f t="shared" si="3"/>
        <v>-0.90090090090090091</v>
      </c>
      <c r="F21" t="str">
        <f t="shared" si="4"/>
        <v/>
      </c>
      <c r="G21" t="str">
        <f t="shared" si="4"/>
        <v/>
      </c>
      <c r="H21" s="476" t="str">
        <f t="shared" si="5"/>
        <v/>
      </c>
      <c r="I21" s="476" t="str">
        <f t="shared" si="5"/>
        <v/>
      </c>
      <c r="J21" t="e">
        <f t="shared" si="6"/>
        <v>#N/A</v>
      </c>
      <c r="K21" t="e">
        <f t="shared" si="7"/>
        <v>#N/A</v>
      </c>
      <c r="L21" t="e">
        <f t="shared" si="8"/>
        <v>#N/A</v>
      </c>
      <c r="M21" t="e">
        <f t="shared" si="9"/>
        <v>#N/A</v>
      </c>
      <c r="N21">
        <v>77</v>
      </c>
    </row>
    <row r="22" spans="1:14" ht="15" customHeight="1" x14ac:dyDescent="0.2">
      <c r="A22">
        <v>9</v>
      </c>
      <c r="B22" s="474">
        <f>'Tabelle 2.3'!J19</f>
        <v>-2.1445457615670382</v>
      </c>
      <c r="C22" s="475">
        <f>'Tabelle 3.3'!J19</f>
        <v>-3.379601689800845</v>
      </c>
      <c r="D22" s="476">
        <f t="shared" si="3"/>
        <v>-2.1445457615670382</v>
      </c>
      <c r="E22" s="476">
        <f t="shared" si="3"/>
        <v>-3.379601689800845</v>
      </c>
      <c r="F22" t="str">
        <f t="shared" si="4"/>
        <v/>
      </c>
      <c r="G22" t="str">
        <f t="shared" si="4"/>
        <v/>
      </c>
      <c r="H22" s="476" t="str">
        <f t="shared" si="5"/>
        <v/>
      </c>
      <c r="I22" s="476" t="str">
        <f t="shared" si="5"/>
        <v/>
      </c>
      <c r="J22" t="e">
        <f t="shared" si="6"/>
        <v>#N/A</v>
      </c>
      <c r="K22" t="e">
        <f t="shared" si="7"/>
        <v>#N/A</v>
      </c>
      <c r="L22" t="e">
        <f t="shared" si="8"/>
        <v>#N/A</v>
      </c>
      <c r="M22" t="e">
        <f t="shared" si="9"/>
        <v>#N/A</v>
      </c>
      <c r="N22">
        <v>87</v>
      </c>
    </row>
    <row r="23" spans="1:14" ht="15" customHeight="1" x14ac:dyDescent="0.2">
      <c r="A23">
        <v>10</v>
      </c>
      <c r="B23" s="474">
        <f>'Tabelle 2.3'!J20</f>
        <v>6.9387194284143998</v>
      </c>
      <c r="C23" s="475">
        <f>'Tabelle 3.3'!J20</f>
        <v>88.594164456233415</v>
      </c>
      <c r="D23" s="476">
        <f t="shared" si="3"/>
        <v>6.9387194284143998</v>
      </c>
      <c r="E23" s="476" t="str">
        <f t="shared" si="3"/>
        <v/>
      </c>
      <c r="F23" t="str">
        <f t="shared" si="4"/>
        <v/>
      </c>
      <c r="G23" t="str">
        <f t="shared" si="4"/>
        <v>&gt; 50</v>
      </c>
      <c r="H23" s="476" t="str">
        <f t="shared" si="5"/>
        <v/>
      </c>
      <c r="I23" s="476">
        <f t="shared" si="5"/>
        <v>-0.75</v>
      </c>
      <c r="J23" t="e">
        <f t="shared" si="6"/>
        <v>#N/A</v>
      </c>
      <c r="K23" t="e">
        <f t="shared" si="7"/>
        <v>#N/A</v>
      </c>
      <c r="L23">
        <f t="shared" si="8"/>
        <v>98</v>
      </c>
      <c r="M23">
        <f t="shared" si="9"/>
        <v>45</v>
      </c>
      <c r="N23">
        <v>98</v>
      </c>
    </row>
    <row r="24" spans="1:14" ht="15" customHeight="1" x14ac:dyDescent="0.2">
      <c r="A24">
        <v>11</v>
      </c>
      <c r="B24" s="474">
        <f>'Tabelle 2.3'!J21</f>
        <v>1.3527054108216432</v>
      </c>
      <c r="C24" s="475">
        <f>'Tabelle 3.3'!J21</f>
        <v>4.4345898004434593E-2</v>
      </c>
      <c r="D24" s="476">
        <f t="shared" si="3"/>
        <v>1.3527054108216432</v>
      </c>
      <c r="E24" s="476">
        <f t="shared" si="3"/>
        <v>4.4345898004434593E-2</v>
      </c>
      <c r="F24" t="str">
        <f t="shared" si="4"/>
        <v/>
      </c>
      <c r="G24" t="str">
        <f t="shared" si="4"/>
        <v/>
      </c>
      <c r="H24" s="476" t="str">
        <f t="shared" si="5"/>
        <v/>
      </c>
      <c r="I24" s="476" t="str">
        <f t="shared" si="5"/>
        <v/>
      </c>
      <c r="J24" t="e">
        <f t="shared" si="6"/>
        <v>#N/A</v>
      </c>
      <c r="K24" t="e">
        <f t="shared" si="7"/>
        <v>#N/A</v>
      </c>
      <c r="L24" t="e">
        <f t="shared" si="8"/>
        <v>#N/A</v>
      </c>
      <c r="M24" t="e">
        <f t="shared" si="9"/>
        <v>#N/A</v>
      </c>
      <c r="N24">
        <v>108</v>
      </c>
    </row>
    <row r="25" spans="1:14" ht="15" customHeight="1" x14ac:dyDescent="0.2">
      <c r="A25">
        <v>12</v>
      </c>
      <c r="B25" s="474">
        <f>'Tabelle 2.3'!J22</f>
        <v>0.30352748154224773</v>
      </c>
      <c r="C25" s="475">
        <f>'Tabelle 3.3'!J22</f>
        <v>-4.1394335511982572</v>
      </c>
      <c r="D25" s="476">
        <f t="shared" si="3"/>
        <v>0.30352748154224773</v>
      </c>
      <c r="E25" s="476">
        <f t="shared" si="3"/>
        <v>-4.1394335511982572</v>
      </c>
      <c r="F25" t="str">
        <f t="shared" si="4"/>
        <v/>
      </c>
      <c r="G25" t="str">
        <f t="shared" si="4"/>
        <v/>
      </c>
      <c r="H25" s="476" t="str">
        <f t="shared" si="5"/>
        <v/>
      </c>
      <c r="I25" s="476" t="str">
        <f t="shared" si="5"/>
        <v/>
      </c>
      <c r="J25" t="e">
        <f t="shared" si="6"/>
        <v>#N/A</v>
      </c>
      <c r="K25" t="e">
        <f t="shared" si="7"/>
        <v>#N/A</v>
      </c>
      <c r="L25" t="e">
        <f t="shared" si="8"/>
        <v>#N/A</v>
      </c>
      <c r="M25" t="e">
        <f t="shared" si="9"/>
        <v>#N/A</v>
      </c>
      <c r="N25">
        <v>118</v>
      </c>
    </row>
    <row r="26" spans="1:14" ht="15" customHeight="1" x14ac:dyDescent="0.2">
      <c r="A26">
        <v>13</v>
      </c>
      <c r="B26" s="474">
        <f>'Tabelle 2.3'!J23</f>
        <v>4.9838651846539976</v>
      </c>
      <c r="C26" s="475">
        <f>'Tabelle 3.3'!J23</f>
        <v>-1.9138755980861244</v>
      </c>
      <c r="D26" s="476">
        <f t="shared" si="3"/>
        <v>4.9838651846539976</v>
      </c>
      <c r="E26" s="476">
        <f t="shared" si="3"/>
        <v>-1.9138755980861244</v>
      </c>
      <c r="F26" t="str">
        <f t="shared" si="4"/>
        <v/>
      </c>
      <c r="G26" t="str">
        <f t="shared" si="4"/>
        <v/>
      </c>
      <c r="H26" s="476" t="str">
        <f t="shared" si="5"/>
        <v/>
      </c>
      <c r="I26" s="476" t="str">
        <f t="shared" si="5"/>
        <v/>
      </c>
      <c r="J26" t="e">
        <f t="shared" si="6"/>
        <v>#N/A</v>
      </c>
      <c r="K26" t="e">
        <f t="shared" si="7"/>
        <v>#N/A</v>
      </c>
      <c r="L26" t="e">
        <f t="shared" si="8"/>
        <v>#N/A</v>
      </c>
      <c r="M26" t="e">
        <f t="shared" si="9"/>
        <v>#N/A</v>
      </c>
      <c r="N26">
        <v>129</v>
      </c>
    </row>
    <row r="27" spans="1:14" ht="15" customHeight="1" x14ac:dyDescent="0.2">
      <c r="A27">
        <v>14</v>
      </c>
      <c r="B27" s="474">
        <f>'Tabelle 2.3'!J24</f>
        <v>2.2064977554591798</v>
      </c>
      <c r="C27" s="475">
        <f>'Tabelle 3.3'!J24</f>
        <v>-0.6871278057718736</v>
      </c>
      <c r="D27" s="476">
        <f t="shared" si="3"/>
        <v>2.2064977554591798</v>
      </c>
      <c r="E27" s="476">
        <f t="shared" si="3"/>
        <v>-0.6871278057718736</v>
      </c>
      <c r="F27" t="str">
        <f t="shared" si="4"/>
        <v/>
      </c>
      <c r="G27" t="str">
        <f t="shared" si="4"/>
        <v/>
      </c>
      <c r="H27" s="476" t="str">
        <f t="shared" si="5"/>
        <v/>
      </c>
      <c r="I27" s="476" t="str">
        <f t="shared" si="5"/>
        <v/>
      </c>
      <c r="J27" t="e">
        <f t="shared" si="6"/>
        <v>#N/A</v>
      </c>
      <c r="K27" t="e">
        <f t="shared" si="7"/>
        <v>#N/A</v>
      </c>
      <c r="L27" t="e">
        <f t="shared" si="8"/>
        <v>#N/A</v>
      </c>
      <c r="M27" t="e">
        <f t="shared" si="9"/>
        <v>#N/A</v>
      </c>
      <c r="N27">
        <v>139</v>
      </c>
    </row>
    <row r="28" spans="1:14" ht="15" customHeight="1" x14ac:dyDescent="0.2">
      <c r="A28">
        <v>15</v>
      </c>
      <c r="B28" s="474">
        <f>'Tabelle 2.3'!J25</f>
        <v>-10.512754444730739</v>
      </c>
      <c r="C28" s="475">
        <f>'Tabelle 3.3'!J25</f>
        <v>-15.641379310344828</v>
      </c>
      <c r="D28" s="476">
        <f t="shared" si="3"/>
        <v>-10.512754444730739</v>
      </c>
      <c r="E28" s="476">
        <f t="shared" si="3"/>
        <v>-15.641379310344828</v>
      </c>
      <c r="F28" t="str">
        <f t="shared" si="4"/>
        <v/>
      </c>
      <c r="G28" t="str">
        <f t="shared" si="4"/>
        <v/>
      </c>
      <c r="H28" s="476" t="str">
        <f t="shared" si="5"/>
        <v/>
      </c>
      <c r="I28" s="476" t="str">
        <f t="shared" si="5"/>
        <v/>
      </c>
      <c r="J28" t="e">
        <f t="shared" si="6"/>
        <v>#N/A</v>
      </c>
      <c r="K28" t="e">
        <f t="shared" si="7"/>
        <v>#N/A</v>
      </c>
      <c r="L28" t="e">
        <f t="shared" si="8"/>
        <v>#N/A</v>
      </c>
      <c r="M28" t="e">
        <f t="shared" si="9"/>
        <v>#N/A</v>
      </c>
      <c r="N28">
        <v>149</v>
      </c>
    </row>
    <row r="29" spans="1:14" ht="15" customHeight="1" x14ac:dyDescent="0.2">
      <c r="A29">
        <v>16</v>
      </c>
      <c r="B29" s="474">
        <f>'Tabelle 2.3'!J26</f>
        <v>-8.1824764663287475</v>
      </c>
      <c r="C29" s="475">
        <f>'Tabelle 3.3'!J26</f>
        <v>-10.997267759562842</v>
      </c>
      <c r="D29" s="476">
        <f t="shared" si="3"/>
        <v>-8.1824764663287475</v>
      </c>
      <c r="E29" s="476">
        <f t="shared" si="3"/>
        <v>-10.997267759562842</v>
      </c>
      <c r="F29" t="str">
        <f t="shared" si="4"/>
        <v/>
      </c>
      <c r="G29" t="str">
        <f t="shared" si="4"/>
        <v/>
      </c>
      <c r="H29" s="476" t="str">
        <f t="shared" si="5"/>
        <v/>
      </c>
      <c r="I29" s="476" t="str">
        <f t="shared" si="5"/>
        <v/>
      </c>
      <c r="J29" t="e">
        <f t="shared" si="6"/>
        <v>#N/A</v>
      </c>
      <c r="K29" t="e">
        <f t="shared" si="7"/>
        <v>#N/A</v>
      </c>
      <c r="L29" t="e">
        <f t="shared" si="8"/>
        <v>#N/A</v>
      </c>
      <c r="M29" t="e">
        <f t="shared" si="9"/>
        <v>#N/A</v>
      </c>
      <c r="N29">
        <v>160</v>
      </c>
    </row>
    <row r="30" spans="1:14" ht="15" customHeight="1" x14ac:dyDescent="0.2">
      <c r="A30">
        <v>17</v>
      </c>
      <c r="B30" s="474">
        <f>'Tabelle 2.3'!J27</f>
        <v>-13.180436584691904</v>
      </c>
      <c r="C30" s="475">
        <f>'Tabelle 3.3'!J27</f>
        <v>-35.150645624103298</v>
      </c>
      <c r="D30" s="476">
        <f t="shared" si="3"/>
        <v>-13.180436584691904</v>
      </c>
      <c r="E30" s="476">
        <f t="shared" si="3"/>
        <v>-35.150645624103298</v>
      </c>
      <c r="F30" t="str">
        <f t="shared" si="4"/>
        <v/>
      </c>
      <c r="G30" t="str">
        <f t="shared" si="4"/>
        <v/>
      </c>
      <c r="H30" s="476" t="str">
        <f t="shared" si="5"/>
        <v/>
      </c>
      <c r="I30" s="476" t="str">
        <f t="shared" si="5"/>
        <v/>
      </c>
      <c r="J30" t="e">
        <f t="shared" si="6"/>
        <v>#N/A</v>
      </c>
      <c r="K30" t="e">
        <f t="shared" si="7"/>
        <v>#N/A</v>
      </c>
      <c r="L30" t="e">
        <f t="shared" si="8"/>
        <v>#N/A</v>
      </c>
      <c r="M30" t="e">
        <f t="shared" si="9"/>
        <v>#N/A</v>
      </c>
      <c r="N30">
        <v>170</v>
      </c>
    </row>
    <row r="31" spans="1:14" ht="15" customHeight="1" x14ac:dyDescent="0.2">
      <c r="A31">
        <v>18</v>
      </c>
      <c r="B31" s="474">
        <f>'Tabelle 2.3'!J28</f>
        <v>3.3706770579639551</v>
      </c>
      <c r="C31" s="475">
        <f>'Tabelle 3.3'!J28</f>
        <v>13.114754098360656</v>
      </c>
      <c r="D31" s="476">
        <f t="shared" si="3"/>
        <v>3.3706770579639551</v>
      </c>
      <c r="E31" s="476">
        <f t="shared" si="3"/>
        <v>13.114754098360656</v>
      </c>
      <c r="F31" t="str">
        <f t="shared" si="4"/>
        <v/>
      </c>
      <c r="G31" t="str">
        <f t="shared" si="4"/>
        <v/>
      </c>
      <c r="H31" s="476" t="str">
        <f t="shared" si="5"/>
        <v/>
      </c>
      <c r="I31" s="476" t="str">
        <f t="shared" si="5"/>
        <v/>
      </c>
      <c r="J31" t="e">
        <f t="shared" si="6"/>
        <v>#N/A</v>
      </c>
      <c r="K31" t="e">
        <f t="shared" si="7"/>
        <v>#N/A</v>
      </c>
      <c r="L31" t="e">
        <f t="shared" si="8"/>
        <v>#N/A</v>
      </c>
      <c r="M31" t="e">
        <f t="shared" si="9"/>
        <v>#N/A</v>
      </c>
      <c r="N31">
        <v>180</v>
      </c>
    </row>
    <row r="32" spans="1:14" ht="15" customHeight="1" x14ac:dyDescent="0.2">
      <c r="A32">
        <v>19</v>
      </c>
      <c r="B32" s="474">
        <f>'Tabelle 2.3'!J29</f>
        <v>6.7091580006709162</v>
      </c>
      <c r="C32" s="475">
        <f>'Tabelle 3.3'!J29</f>
        <v>4.8131728942368586</v>
      </c>
      <c r="D32" s="476">
        <f t="shared" si="3"/>
        <v>6.7091580006709162</v>
      </c>
      <c r="E32" s="476">
        <f t="shared" si="3"/>
        <v>4.8131728942368586</v>
      </c>
      <c r="F32" t="str">
        <f t="shared" si="4"/>
        <v/>
      </c>
      <c r="G32" t="str">
        <f t="shared" si="4"/>
        <v/>
      </c>
      <c r="H32" s="476" t="str">
        <f t="shared" si="5"/>
        <v/>
      </c>
      <c r="I32" s="476" t="str">
        <f t="shared" si="5"/>
        <v/>
      </c>
      <c r="J32" t="e">
        <f t="shared" si="6"/>
        <v>#N/A</v>
      </c>
      <c r="K32" t="e">
        <f t="shared" si="7"/>
        <v>#N/A</v>
      </c>
      <c r="L32" t="e">
        <f t="shared" si="8"/>
        <v>#N/A</v>
      </c>
      <c r="M32" t="e">
        <f t="shared" si="9"/>
        <v>#N/A</v>
      </c>
      <c r="N32">
        <v>191</v>
      </c>
    </row>
    <row r="33" spans="1:14" ht="15" customHeight="1" x14ac:dyDescent="0.2">
      <c r="A33">
        <v>20</v>
      </c>
      <c r="B33" s="474">
        <f>'Tabelle 2.3'!J30</f>
        <v>1.6714882674381228</v>
      </c>
      <c r="C33" s="475">
        <f>'Tabelle 3.3'!J30</f>
        <v>1.0424710424710424</v>
      </c>
      <c r="D33" s="476">
        <f t="shared" si="3"/>
        <v>1.6714882674381228</v>
      </c>
      <c r="E33" s="476">
        <f t="shared" si="3"/>
        <v>1.0424710424710424</v>
      </c>
      <c r="F33" t="str">
        <f t="shared" si="4"/>
        <v/>
      </c>
      <c r="G33" t="str">
        <f t="shared" si="4"/>
        <v/>
      </c>
      <c r="H33" s="476" t="str">
        <f t="shared" si="5"/>
        <v/>
      </c>
      <c r="I33" s="476" t="str">
        <f t="shared" si="5"/>
        <v/>
      </c>
      <c r="J33" t="e">
        <f t="shared" si="6"/>
        <v>#N/A</v>
      </c>
      <c r="K33" t="e">
        <f t="shared" si="7"/>
        <v>#N/A</v>
      </c>
      <c r="L33" t="e">
        <f t="shared" si="8"/>
        <v>#N/A</v>
      </c>
      <c r="M33" t="e">
        <f t="shared" si="9"/>
        <v>#N/A</v>
      </c>
      <c r="N33">
        <v>201</v>
      </c>
    </row>
    <row r="34" spans="1:14" ht="15" customHeight="1" x14ac:dyDescent="0.2">
      <c r="A34">
        <v>21</v>
      </c>
      <c r="B34" s="474">
        <f>'Tabelle 2.3'!J31</f>
        <v>3.2164129715420251</v>
      </c>
      <c r="C34" s="475">
        <f>'Tabelle 3.3'!J31</f>
        <v>-0.44593088071348941</v>
      </c>
      <c r="D34" s="476">
        <f t="shared" si="3"/>
        <v>3.2164129715420251</v>
      </c>
      <c r="E34" s="476">
        <f t="shared" si="3"/>
        <v>-0.44593088071348941</v>
      </c>
      <c r="F34" t="str">
        <f t="shared" si="4"/>
        <v/>
      </c>
      <c r="G34" t="str">
        <f t="shared" si="4"/>
        <v/>
      </c>
      <c r="H34" s="476" t="str">
        <f t="shared" si="5"/>
        <v/>
      </c>
      <c r="I34" s="476" t="str">
        <f t="shared" si="5"/>
        <v/>
      </c>
      <c r="J34" t="e">
        <f t="shared" si="6"/>
        <v>#N/A</v>
      </c>
      <c r="K34" t="e">
        <f t="shared" si="7"/>
        <v>#N/A</v>
      </c>
      <c r="L34" t="e">
        <f t="shared" si="8"/>
        <v>#N/A</v>
      </c>
      <c r="M34" t="e">
        <f t="shared" si="9"/>
        <v>#N/A</v>
      </c>
      <c r="N34">
        <v>211</v>
      </c>
    </row>
    <row r="35" spans="1:14" ht="15" customHeight="1" x14ac:dyDescent="0.2">
      <c r="A35">
        <v>22</v>
      </c>
      <c r="B35" s="474">
        <f>'Tabelle 2.3'!J32</f>
        <v>1.6610937331463704</v>
      </c>
      <c r="C35" s="475">
        <f>'Tabelle 3.3'!J32</f>
        <v>1.9700700890320137</v>
      </c>
      <c r="D35" s="476">
        <f t="shared" si="3"/>
        <v>1.6610937331463704</v>
      </c>
      <c r="E35" s="476">
        <f t="shared" si="3"/>
        <v>1.9700700890320137</v>
      </c>
      <c r="F35" t="str">
        <f t="shared" si="4"/>
        <v/>
      </c>
      <c r="G35" t="str">
        <f t="shared" si="4"/>
        <v/>
      </c>
      <c r="H35" s="476" t="str">
        <f t="shared" si="5"/>
        <v/>
      </c>
      <c r="I35" s="476" t="str">
        <f t="shared" si="5"/>
        <v/>
      </c>
      <c r="J35" t="e">
        <f t="shared" si="6"/>
        <v>#N/A</v>
      </c>
      <c r="K35" t="e">
        <f t="shared" si="7"/>
        <v>#N/A</v>
      </c>
      <c r="L35" t="e">
        <f t="shared" si="8"/>
        <v>#N/A</v>
      </c>
      <c r="M35" t="e">
        <f t="shared" si="9"/>
        <v>#N/A</v>
      </c>
      <c r="N35">
        <v>222</v>
      </c>
    </row>
    <row r="36" spans="1:14" ht="15" customHeight="1" x14ac:dyDescent="0.2">
      <c r="A36">
        <v>23</v>
      </c>
      <c r="B36" s="474">
        <f>'Tabelle 2.3'!J33</f>
        <v>0</v>
      </c>
      <c r="C36" s="475">
        <f>'Tabelle 3.3'!J33</f>
        <v>0</v>
      </c>
      <c r="D36" s="476">
        <f t="shared" si="3"/>
        <v>0</v>
      </c>
      <c r="E36" s="476">
        <f t="shared" si="3"/>
        <v>0</v>
      </c>
      <c r="F36" t="str">
        <f t="shared" si="4"/>
        <v/>
      </c>
      <c r="G36" t="str">
        <f t="shared" si="4"/>
        <v/>
      </c>
      <c r="H36" s="476" t="str">
        <f t="shared" si="5"/>
        <v/>
      </c>
      <c r="I36" s="476" t="str">
        <f t="shared" si="5"/>
        <v/>
      </c>
      <c r="J36" t="e">
        <f t="shared" si="6"/>
        <v>#N/A</v>
      </c>
      <c r="K36" t="e">
        <f t="shared" si="7"/>
        <v>#N/A</v>
      </c>
      <c r="L36" t="e">
        <f t="shared" si="8"/>
        <v>#N/A</v>
      </c>
      <c r="M36" t="e">
        <f t="shared" si="9"/>
        <v>#N/A</v>
      </c>
      <c r="N36">
        <v>232</v>
      </c>
    </row>
    <row r="37" spans="1:14" ht="15" customHeight="1" x14ac:dyDescent="0.2">
      <c r="A37">
        <v>24</v>
      </c>
      <c r="B37" s="474"/>
      <c r="C37" s="475"/>
      <c r="D37" s="476">
        <f t="shared" si="3"/>
        <v>0</v>
      </c>
      <c r="E37" s="476">
        <f t="shared" si="3"/>
        <v>0</v>
      </c>
      <c r="F37"/>
      <c r="G37"/>
      <c r="H37" s="476"/>
      <c r="J37"/>
      <c r="K37"/>
      <c r="L37"/>
      <c r="M37"/>
      <c r="N37"/>
    </row>
    <row r="38" spans="1:14" ht="15" customHeight="1" x14ac:dyDescent="0.2">
      <c r="A38">
        <v>25</v>
      </c>
      <c r="B38" s="474">
        <f>'Tabelle 2.3'!J35</f>
        <v>15.686274509803921</v>
      </c>
      <c r="C38" s="475">
        <f>'Tabelle 3.3'!J35</f>
        <v>21.367521367521366</v>
      </c>
      <c r="D38" s="476">
        <f t="shared" si="3"/>
        <v>15.686274509803921</v>
      </c>
      <c r="E38" s="476">
        <f t="shared" si="3"/>
        <v>21.367521367521366</v>
      </c>
      <c r="F38" t="str">
        <f t="shared" si="4"/>
        <v/>
      </c>
      <c r="G38" t="str">
        <f t="shared" si="4"/>
        <v/>
      </c>
      <c r="H38" s="476" t="str">
        <f t="shared" si="5"/>
        <v/>
      </c>
      <c r="I38" s="476" t="str">
        <f t="shared" si="5"/>
        <v/>
      </c>
      <c r="J38" t="e">
        <f t="shared" si="6"/>
        <v>#N/A</v>
      </c>
      <c r="K38" t="e">
        <f t="shared" si="7"/>
        <v>#N/A</v>
      </c>
      <c r="L38" t="e">
        <f t="shared" si="8"/>
        <v>#N/A</v>
      </c>
      <c r="M38" t="e">
        <f t="shared" si="9"/>
        <v>#N/A</v>
      </c>
      <c r="N38">
        <v>242</v>
      </c>
    </row>
    <row r="39" spans="1:14" ht="15" customHeight="1" x14ac:dyDescent="0.2">
      <c r="A39">
        <v>26</v>
      </c>
      <c r="B39" s="474">
        <f>'Tabelle 2.3'!J36</f>
        <v>-2.001067235859125</v>
      </c>
      <c r="C39" s="475">
        <f>'Tabelle 3.3'!J36</f>
        <v>-3.3766233766233764</v>
      </c>
      <c r="D39" s="476">
        <f t="shared" si="3"/>
        <v>-2.001067235859125</v>
      </c>
      <c r="E39" s="476">
        <f t="shared" si="3"/>
        <v>-3.3766233766233764</v>
      </c>
      <c r="F39" t="str">
        <f t="shared" si="4"/>
        <v/>
      </c>
      <c r="G39" t="str">
        <f t="shared" si="4"/>
        <v/>
      </c>
      <c r="H39" s="476" t="str">
        <f t="shared" si="5"/>
        <v/>
      </c>
      <c r="I39" s="476" t="str">
        <f t="shared" si="5"/>
        <v/>
      </c>
      <c r="J39" t="e">
        <f t="shared" si="6"/>
        <v>#N/A</v>
      </c>
      <c r="K39" t="e">
        <f t="shared" si="7"/>
        <v>#N/A</v>
      </c>
      <c r="L39" t="e">
        <f t="shared" si="8"/>
        <v>#N/A</v>
      </c>
      <c r="M39" t="e">
        <f t="shared" si="9"/>
        <v>#N/A</v>
      </c>
      <c r="N39">
        <v>253</v>
      </c>
    </row>
    <row r="40" spans="1:14" ht="15" customHeight="1" x14ac:dyDescent="0.2">
      <c r="A40">
        <v>27</v>
      </c>
      <c r="B40" s="474">
        <f>'Tabelle 2.3'!J37</f>
        <v>1.4967894439740332</v>
      </c>
      <c r="C40" s="475">
        <f>'Tabelle 3.3'!J37</f>
        <v>3.2655529518482123</v>
      </c>
      <c r="D40" s="476">
        <f t="shared" si="3"/>
        <v>1.4967894439740332</v>
      </c>
      <c r="E40" s="476">
        <f t="shared" si="3"/>
        <v>3.2655529518482123</v>
      </c>
      <c r="F40" t="str">
        <f t="shared" si="4"/>
        <v/>
      </c>
      <c r="G40" t="str">
        <f t="shared" si="4"/>
        <v/>
      </c>
      <c r="H40" s="476" t="str">
        <f t="shared" si="5"/>
        <v/>
      </c>
      <c r="I40" s="476" t="str">
        <f t="shared" si="5"/>
        <v/>
      </c>
      <c r="J40" t="e">
        <f t="shared" si="6"/>
        <v>#N/A</v>
      </c>
      <c r="K40" t="e">
        <f t="shared" si="7"/>
        <v>#N/A</v>
      </c>
      <c r="L40" t="e">
        <f t="shared" si="8"/>
        <v>#N/A</v>
      </c>
      <c r="M40" t="e">
        <f t="shared" si="9"/>
        <v>#N/A</v>
      </c>
      <c r="N40">
        <v>263</v>
      </c>
    </row>
    <row r="41" spans="1:14" ht="15" customHeight="1" x14ac:dyDescent="0.2">
      <c r="A41">
        <v>28</v>
      </c>
      <c r="B41" s="474" t="e">
        <f>'Tabelle 2.3'!#REF!</f>
        <v>#REF!</v>
      </c>
      <c r="C41" s="475" t="e">
        <f>'Tabelle 3.3'!#REF!</f>
        <v>#REF!</v>
      </c>
      <c r="D41" s="476" t="e">
        <f t="shared" si="3"/>
        <v>#REF!</v>
      </c>
      <c r="E41" s="476" t="e">
        <f t="shared" si="3"/>
        <v>#REF!</v>
      </c>
      <c r="F41" t="str">
        <f t="shared" si="4"/>
        <v/>
      </c>
      <c r="G41" t="str">
        <f t="shared" si="4"/>
        <v/>
      </c>
      <c r="H41" s="476" t="e">
        <f t="shared" si="5"/>
        <v>#REF!</v>
      </c>
      <c r="I41" s="476" t="e">
        <f t="shared" si="5"/>
        <v>#REF!</v>
      </c>
      <c r="J41" t="e">
        <f t="shared" si="6"/>
        <v>#REF!</v>
      </c>
      <c r="K41" t="e">
        <f t="shared" si="7"/>
        <v>#REF!</v>
      </c>
      <c r="L41" t="e">
        <f t="shared" si="8"/>
        <v>#REF!</v>
      </c>
      <c r="M41" t="e">
        <f t="shared" si="9"/>
        <v>#REF!</v>
      </c>
      <c r="N41">
        <v>273</v>
      </c>
    </row>
    <row r="42" spans="1:14" ht="15" customHeight="1" x14ac:dyDescent="0.2">
      <c r="A42">
        <v>29</v>
      </c>
      <c r="B42" s="474" t="e">
        <f>'Tabelle 2.3'!#REF!</f>
        <v>#REF!</v>
      </c>
      <c r="C42" s="475" t="e">
        <f>'Tabelle 3.3'!#REF!</f>
        <v>#REF!</v>
      </c>
      <c r="D42" s="476" t="e">
        <f t="shared" si="3"/>
        <v>#REF!</v>
      </c>
      <c r="E42" s="476" t="e">
        <f t="shared" si="3"/>
        <v>#REF!</v>
      </c>
      <c r="F42" t="str">
        <f t="shared" si="4"/>
        <v/>
      </c>
      <c r="G42" t="str">
        <f t="shared" si="4"/>
        <v/>
      </c>
      <c r="H42" s="476" t="e">
        <f t="shared" si="5"/>
        <v>#REF!</v>
      </c>
      <c r="I42" s="476" t="e">
        <f t="shared" si="5"/>
        <v>#REF!</v>
      </c>
      <c r="J42" t="e">
        <f t="shared" si="6"/>
        <v>#REF!</v>
      </c>
      <c r="K42" t="e">
        <f t="shared" si="7"/>
        <v>#REF!</v>
      </c>
      <c r="L42" t="e">
        <f t="shared" si="8"/>
        <v>#REF!</v>
      </c>
      <c r="M42" t="e">
        <f t="shared" si="9"/>
        <v>#REF!</v>
      </c>
      <c r="N42">
        <v>284</v>
      </c>
    </row>
    <row r="43" spans="1:14" ht="15" customHeight="1" x14ac:dyDescent="0.2">
      <c r="A43">
        <v>30</v>
      </c>
      <c r="B43" s="474" t="e">
        <f>'Tabelle 2.3'!#REF!</f>
        <v>#REF!</v>
      </c>
      <c r="C43" s="475" t="e">
        <f>'Tabelle 3.3'!#REF!</f>
        <v>#REF!</v>
      </c>
      <c r="D43" s="476" t="e">
        <f t="shared" si="3"/>
        <v>#REF!</v>
      </c>
      <c r="E43" s="476" t="e">
        <f t="shared" si="3"/>
        <v>#REF!</v>
      </c>
      <c r="F43" t="str">
        <f t="shared" si="4"/>
        <v/>
      </c>
      <c r="G43" t="str">
        <f t="shared" si="4"/>
        <v/>
      </c>
      <c r="H43" s="476" t="e">
        <f t="shared" si="5"/>
        <v>#REF!</v>
      </c>
      <c r="I43" s="476" t="e">
        <f t="shared" si="5"/>
        <v>#REF!</v>
      </c>
      <c r="J43" t="e">
        <f t="shared" si="6"/>
        <v>#REF!</v>
      </c>
      <c r="K43" t="e">
        <f t="shared" si="7"/>
        <v>#REF!</v>
      </c>
      <c r="L43" t="e">
        <f t="shared" si="8"/>
        <v>#REF!</v>
      </c>
      <c r="M43" t="e">
        <f t="shared" si="9"/>
        <v>#REF!</v>
      </c>
      <c r="N43">
        <v>294</v>
      </c>
    </row>
    <row r="44" spans="1:14" ht="15" customHeight="1" x14ac:dyDescent="0.2">
      <c r="A44">
        <v>31</v>
      </c>
      <c r="B44" s="474" t="e">
        <f>'Tabelle 2.3'!#REF!</f>
        <v>#REF!</v>
      </c>
      <c r="C44" s="475" t="e">
        <f>'Tabelle 3.3'!#REF!</f>
        <v>#REF!</v>
      </c>
      <c r="D44" s="476" t="e">
        <f t="shared" si="3"/>
        <v>#REF!</v>
      </c>
      <c r="E44" s="476" t="e">
        <f t="shared" si="3"/>
        <v>#REF!</v>
      </c>
      <c r="F44" t="str">
        <f t="shared" si="4"/>
        <v/>
      </c>
      <c r="G44" t="str">
        <f t="shared" si="4"/>
        <v/>
      </c>
      <c r="H44" s="476" t="e">
        <f t="shared" si="5"/>
        <v>#REF!</v>
      </c>
      <c r="I44" s="476" t="e">
        <f t="shared" si="5"/>
        <v>#REF!</v>
      </c>
      <c r="J44" t="e">
        <f t="shared" si="6"/>
        <v>#REF!</v>
      </c>
      <c r="K44" t="e">
        <f t="shared" si="7"/>
        <v>#REF!</v>
      </c>
      <c r="L44" t="e">
        <f t="shared" si="8"/>
        <v>#REF!</v>
      </c>
      <c r="M44" t="e">
        <f t="shared" si="9"/>
        <v>#REF!</v>
      </c>
      <c r="N44">
        <v>304</v>
      </c>
    </row>
    <row r="45" spans="1:14" ht="15" customHeight="1" x14ac:dyDescent="0.2">
      <c r="A45">
        <v>32</v>
      </c>
      <c r="B45" s="474" t="e">
        <f>'Tabelle 2.3'!#REF!</f>
        <v>#REF!</v>
      </c>
      <c r="C45" s="475" t="e">
        <f>'Tabelle 3.3'!#REF!</f>
        <v>#REF!</v>
      </c>
      <c r="D45" s="476" t="e">
        <f t="shared" si="3"/>
        <v>#REF!</v>
      </c>
      <c r="E45" s="476" t="e">
        <f t="shared" si="3"/>
        <v>#REF!</v>
      </c>
      <c r="F45" t="str">
        <f t="shared" si="4"/>
        <v/>
      </c>
      <c r="G45" t="str">
        <f t="shared" si="4"/>
        <v/>
      </c>
      <c r="H45" s="476" t="e">
        <f t="shared" si="5"/>
        <v>#REF!</v>
      </c>
      <c r="I45" s="476" t="e">
        <f t="shared" si="5"/>
        <v>#REF!</v>
      </c>
      <c r="J45" t="e">
        <f t="shared" si="6"/>
        <v>#REF!</v>
      </c>
      <c r="K45" t="e">
        <f t="shared" si="7"/>
        <v>#REF!</v>
      </c>
      <c r="L45" t="e">
        <f t="shared" si="8"/>
        <v>#REF!</v>
      </c>
      <c r="M45" t="e">
        <f t="shared" si="9"/>
        <v>#REF!</v>
      </c>
      <c r="N45">
        <v>315</v>
      </c>
    </row>
    <row r="46" spans="1:14" ht="15" customHeight="1" x14ac:dyDescent="0.2">
      <c r="A46">
        <v>33</v>
      </c>
      <c r="B46" s="474">
        <f>'Tabelle 2.3'!J37</f>
        <v>1.4967894439740332</v>
      </c>
      <c r="C46" s="475">
        <f>'Tabelle 3.3'!J37</f>
        <v>3.2655529518482123</v>
      </c>
      <c r="D46" s="476">
        <f t="shared" si="3"/>
        <v>1.4967894439740332</v>
      </c>
      <c r="E46" s="476">
        <f t="shared" si="3"/>
        <v>3.2655529518482123</v>
      </c>
      <c r="F46" t="str">
        <f t="shared" si="4"/>
        <v/>
      </c>
      <c r="G46" t="str">
        <f t="shared" si="4"/>
        <v/>
      </c>
      <c r="H46" s="476" t="str">
        <f t="shared" si="5"/>
        <v/>
      </c>
      <c r="I46" s="476" t="str">
        <f t="shared" si="5"/>
        <v/>
      </c>
      <c r="J46" t="e">
        <f t="shared" si="6"/>
        <v>#N/A</v>
      </c>
      <c r="K46" t="e">
        <f t="shared" si="7"/>
        <v>#N/A</v>
      </c>
      <c r="L46" t="e">
        <f t="shared" si="8"/>
        <v>#N/A</v>
      </c>
      <c r="M46" t="e">
        <f t="shared" si="9"/>
        <v>#N/A</v>
      </c>
      <c r="N46">
        <v>325</v>
      </c>
    </row>
    <row r="47" spans="1:14" ht="15" customHeight="1" x14ac:dyDescent="0.2">
      <c r="A47"/>
      <c r="E47"/>
      <c r="F47"/>
      <c r="G47"/>
      <c r="I47"/>
      <c r="J47"/>
      <c r="K47"/>
      <c r="L47"/>
      <c r="M47"/>
      <c r="N47"/>
    </row>
    <row r="48" spans="1:14" ht="15" customHeight="1" x14ac:dyDescent="0.2">
      <c r="A48"/>
      <c r="D48" s="478"/>
      <c r="E48"/>
      <c r="F48"/>
      <c r="G48"/>
      <c r="I48"/>
      <c r="J48"/>
      <c r="K48"/>
      <c r="L48"/>
      <c r="M48"/>
      <c r="N48"/>
    </row>
    <row r="49" spans="1:14" ht="15" customHeight="1" x14ac:dyDescent="0.2">
      <c r="A49" s="414" t="s">
        <v>484</v>
      </c>
      <c r="E49"/>
      <c r="F49"/>
      <c r="G49"/>
      <c r="I49"/>
      <c r="J49"/>
      <c r="K49"/>
      <c r="L49"/>
      <c r="M49"/>
      <c r="N49"/>
    </row>
    <row r="50" spans="1:14" ht="15" customHeight="1" x14ac:dyDescent="0.2">
      <c r="A50" s="479" t="s">
        <v>485</v>
      </c>
      <c r="B50" s="472" t="s">
        <v>94</v>
      </c>
      <c r="C50" s="472"/>
      <c r="D50" s="472"/>
      <c r="E50" s="480" t="s">
        <v>486</v>
      </c>
      <c r="F50" s="480"/>
      <c r="G50" s="480"/>
      <c r="H50" s="481" t="s">
        <v>487</v>
      </c>
      <c r="I50" s="480" t="s">
        <v>488</v>
      </c>
      <c r="J50" s="480"/>
      <c r="K50" s="480"/>
      <c r="L50" s="387" t="s">
        <v>489</v>
      </c>
      <c r="M50"/>
      <c r="N50"/>
    </row>
    <row r="51" spans="1:14" ht="39.950000000000003" customHeight="1" x14ac:dyDescent="0.2">
      <c r="A51" s="479"/>
      <c r="B51" s="482">
        <v>76479</v>
      </c>
      <c r="C51" s="482">
        <v>75566</v>
      </c>
      <c r="D51" s="482">
        <v>35950</v>
      </c>
      <c r="E51" s="482" t="s">
        <v>472</v>
      </c>
      <c r="F51" s="482" t="s">
        <v>112</v>
      </c>
      <c r="G51" s="482" t="s">
        <v>113</v>
      </c>
      <c r="H51" s="481"/>
      <c r="I51" s="482" t="s">
        <v>472</v>
      </c>
      <c r="J51" s="482" t="s">
        <v>112</v>
      </c>
      <c r="K51" s="482" t="s">
        <v>113</v>
      </c>
      <c r="L51" s="482" t="s">
        <v>490</v>
      </c>
      <c r="M51" s="482"/>
      <c r="N51" s="482"/>
    </row>
    <row r="52" spans="1:14" ht="15" customHeight="1" x14ac:dyDescent="0.2">
      <c r="A52" s="483">
        <v>43709</v>
      </c>
      <c r="B52" s="484">
        <v>116680</v>
      </c>
      <c r="C52" s="484">
        <v>16358</v>
      </c>
      <c r="D52" s="484">
        <v>11305</v>
      </c>
      <c r="E52" s="476">
        <f>IF($A$52=37802,IF(COUNTBLANK(B$52:B$71)&gt;0,#N/A,B52/B$52*100),IF(COUNTBLANK(B$52:B$76)&gt;0,#N/A,B52/B$52*100))</f>
        <v>100</v>
      </c>
      <c r="F52" s="476">
        <f>IF($A$52=37802,IF(COUNTBLANK(C$52:C$71)&gt;0,#N/A,C52/C$52*100),IF(COUNTBLANK(C$52:C$76)&gt;0,#N/A,C52/C$52*100))</f>
        <v>100</v>
      </c>
      <c r="G52" s="476">
        <f>IF($A$52=37802,IF(COUNTBLANK(D$52:D$71)&gt;0,#N/A,D52/D$52*100),IF(COUNTBLANK(D$52:D$76)&gt;0,#N/A,D52/D$52*100))</f>
        <v>100</v>
      </c>
      <c r="H52" s="485">
        <f>IF(ISERROR(L52)=TRUE,IF(MONTH(A52)=MONTH(MAX(A$52:A$76)),A52,""),"")</f>
        <v>43709</v>
      </c>
      <c r="I52" s="476">
        <f>IF($H52&lt;&gt;"",E52,"")</f>
        <v>100</v>
      </c>
      <c r="J52" s="476">
        <f>IF($H52&lt;&gt;"",F52,"")</f>
        <v>100</v>
      </c>
      <c r="K52" s="476">
        <f t="shared" ref="J52:K67" si="10">IF($H52&lt;&gt;"",G52,"")</f>
        <v>100</v>
      </c>
      <c r="L52" s="476" t="e">
        <f>IF(A$52=37802,IF(AND(COUNTBLANK(B$52:B$71)&lt;&gt;0,COUNTBLANK(C$52:C$71)&lt;&gt;0,COUNTBLANK(D$52:D$71)&lt;&gt;0),135,#N/A),IF(AND(COUNTBLANK(B$52:B$76)&lt;&gt;0,COUNTBLANK(C$52:C$76)&lt;&gt;0,COUNTBLANK(D$52:D$76)&lt;&gt;0),135,#N/A))</f>
        <v>#N/A</v>
      </c>
    </row>
    <row r="53" spans="1:14" ht="15" customHeight="1" x14ac:dyDescent="0.2">
      <c r="A53" s="483" t="s">
        <v>491</v>
      </c>
      <c r="B53" s="484">
        <v>117244</v>
      </c>
      <c r="C53" s="484">
        <v>16826</v>
      </c>
      <c r="D53" s="484">
        <v>11440</v>
      </c>
      <c r="E53" s="476">
        <f t="shared" ref="E53:G71" si="11">IF($A$52=37802,IF(COUNTBLANK(B$52:B$71)&gt;0,#N/A,B53/B$52*100),IF(COUNTBLANK(B$52:B$76)&gt;0,#N/A,B53/B$52*100))</f>
        <v>100.48337332876243</v>
      </c>
      <c r="F53" s="476">
        <f t="shared" si="11"/>
        <v>102.86098545054408</v>
      </c>
      <c r="G53" s="476">
        <f t="shared" si="11"/>
        <v>101.19416187527644</v>
      </c>
      <c r="H53" s="485" t="str">
        <f>IF(ISERROR(L53)=TRUE,IF(MONTH(A53)=MONTH(MAX(A$52:A$76)),A53,""),"")</f>
        <v/>
      </c>
      <c r="I53" s="476" t="str">
        <f t="shared" ref="I53:K76" si="12">IF($H53&lt;&gt;"",E53,"")</f>
        <v/>
      </c>
      <c r="J53" s="476" t="str">
        <f t="shared" si="10"/>
        <v/>
      </c>
      <c r="K53" s="476" t="str">
        <f t="shared" si="10"/>
        <v/>
      </c>
      <c r="L53" s="476" t="e">
        <f t="shared" ref="L53:L76" si="13">IF(A$52=37802,IF(AND(COUNTBLANK(B$52:B$71)&lt;&gt;0,COUNTBLANK(C$52:C$71)&lt;&gt;0,COUNTBLANK(D$52:D$71)&lt;&gt;0),135,#N/A),IF(AND(COUNTBLANK(B$52:B$76)&lt;&gt;0,COUNTBLANK(C$52:C$76)&lt;&gt;0,COUNTBLANK(D$52:D$76)&lt;&gt;0),135,#N/A))</f>
        <v>#N/A</v>
      </c>
    </row>
    <row r="54" spans="1:14" ht="15" customHeight="1" x14ac:dyDescent="0.2">
      <c r="A54" s="486" t="s">
        <v>492</v>
      </c>
      <c r="B54" s="484">
        <v>116386</v>
      </c>
      <c r="C54" s="484">
        <v>16035</v>
      </c>
      <c r="D54" s="484">
        <v>10987</v>
      </c>
      <c r="E54" s="476">
        <f t="shared" si="11"/>
        <v>99.748028796708937</v>
      </c>
      <c r="F54" s="476">
        <f t="shared" si="11"/>
        <v>98.02543098178262</v>
      </c>
      <c r="G54" s="476">
        <f t="shared" si="11"/>
        <v>97.187085360459974</v>
      </c>
      <c r="H54" s="485" t="str">
        <f>IF(ISERROR(L54)=TRUE,IF(MONTH(A54)=MONTH(MAX(A$52:A$76)),A54,""),"")</f>
        <v/>
      </c>
      <c r="I54" s="476" t="str">
        <f t="shared" si="12"/>
        <v/>
      </c>
      <c r="J54" s="476" t="str">
        <f t="shared" si="10"/>
        <v/>
      </c>
      <c r="K54" s="476" t="str">
        <f t="shared" si="10"/>
        <v/>
      </c>
      <c r="L54" s="476" t="e">
        <f t="shared" si="13"/>
        <v>#N/A</v>
      </c>
    </row>
    <row r="55" spans="1:14" ht="15" customHeight="1" x14ac:dyDescent="0.2">
      <c r="A55" s="486" t="s">
        <v>493</v>
      </c>
      <c r="B55" s="484">
        <v>116057</v>
      </c>
      <c r="C55" s="484">
        <v>15499</v>
      </c>
      <c r="D55" s="484">
        <v>10491</v>
      </c>
      <c r="E55" s="476">
        <f t="shared" si="11"/>
        <v>99.466061021597525</v>
      </c>
      <c r="F55" s="476">
        <f t="shared" si="11"/>
        <v>94.748746790561185</v>
      </c>
      <c r="G55" s="476">
        <f t="shared" si="11"/>
        <v>92.79964617425918</v>
      </c>
      <c r="H55" s="485" t="str">
        <f>IF(ISERROR(L55)=TRUE,IF(MONTH(A55)=MONTH(MAX(A$52:A$76)),A55,""),"")</f>
        <v/>
      </c>
      <c r="I55" s="476" t="str">
        <f t="shared" si="12"/>
        <v/>
      </c>
      <c r="J55" s="476" t="str">
        <f t="shared" si="10"/>
        <v/>
      </c>
      <c r="K55" s="476" t="str">
        <f t="shared" si="10"/>
        <v/>
      </c>
      <c r="L55" s="476" t="e">
        <f t="shared" si="13"/>
        <v>#N/A</v>
      </c>
    </row>
    <row r="56" spans="1:14" ht="15" customHeight="1" x14ac:dyDescent="0.2">
      <c r="A56" s="486">
        <v>44075</v>
      </c>
      <c r="B56" s="484">
        <v>118154</v>
      </c>
      <c r="C56" s="484">
        <v>15058</v>
      </c>
      <c r="D56" s="484">
        <v>10711</v>
      </c>
      <c r="E56" s="476">
        <f t="shared" si="11"/>
        <v>101.26328419609187</v>
      </c>
      <c r="F56" s="476">
        <f t="shared" si="11"/>
        <v>92.052818192933117</v>
      </c>
      <c r="G56" s="476">
        <f t="shared" si="11"/>
        <v>94.745687748783723</v>
      </c>
      <c r="H56" s="485">
        <f t="shared" ref="H56:H71" si="14">IF(ISERROR(L56)=TRUE,IF(MONTH(A56)=MONTH(MAX(A$52:A$76)),A56,""),"")</f>
        <v>44075</v>
      </c>
      <c r="I56" s="476">
        <f t="shared" si="12"/>
        <v>101.26328419609187</v>
      </c>
      <c r="J56" s="476">
        <f t="shared" si="10"/>
        <v>92.052818192933117</v>
      </c>
      <c r="K56" s="476">
        <f t="shared" si="10"/>
        <v>94.745687748783723</v>
      </c>
      <c r="L56" s="476" t="e">
        <f t="shared" si="13"/>
        <v>#N/A</v>
      </c>
    </row>
    <row r="57" spans="1:14" ht="15" customHeight="1" x14ac:dyDescent="0.2">
      <c r="A57" s="486" t="s">
        <v>494</v>
      </c>
      <c r="B57" s="484">
        <v>118282</v>
      </c>
      <c r="C57" s="484">
        <v>14683</v>
      </c>
      <c r="D57" s="484">
        <v>10613</v>
      </c>
      <c r="E57" s="476">
        <f t="shared" si="11"/>
        <v>101.37298594446349</v>
      </c>
      <c r="F57" s="476">
        <f t="shared" si="11"/>
        <v>89.760361902433061</v>
      </c>
      <c r="G57" s="476">
        <f t="shared" si="11"/>
        <v>93.87881468376824</v>
      </c>
      <c r="H57" s="485" t="str">
        <f t="shared" si="14"/>
        <v/>
      </c>
      <c r="I57" s="476" t="str">
        <f t="shared" si="12"/>
        <v/>
      </c>
      <c r="J57" s="476" t="str">
        <f t="shared" si="10"/>
        <v/>
      </c>
      <c r="K57" s="476" t="str">
        <f t="shared" si="10"/>
        <v/>
      </c>
      <c r="L57" s="476" t="e">
        <f t="shared" si="13"/>
        <v>#N/A</v>
      </c>
    </row>
    <row r="58" spans="1:14" ht="15" customHeight="1" x14ac:dyDescent="0.2">
      <c r="A58" s="486" t="s">
        <v>495</v>
      </c>
      <c r="B58" s="484">
        <v>118056</v>
      </c>
      <c r="C58" s="484">
        <v>14113</v>
      </c>
      <c r="D58" s="484">
        <v>10459</v>
      </c>
      <c r="E58" s="476">
        <f t="shared" si="11"/>
        <v>101.17929379499486</v>
      </c>
      <c r="F58" s="476">
        <f t="shared" si="11"/>
        <v>86.275828340872962</v>
      </c>
      <c r="G58" s="476">
        <f t="shared" si="11"/>
        <v>92.516585581601063</v>
      </c>
      <c r="H58" s="485" t="str">
        <f t="shared" si="14"/>
        <v/>
      </c>
      <c r="I58" s="476" t="str">
        <f t="shared" si="12"/>
        <v/>
      </c>
      <c r="J58" s="476" t="str">
        <f t="shared" si="10"/>
        <v/>
      </c>
      <c r="K58" s="476" t="str">
        <f t="shared" si="10"/>
        <v/>
      </c>
      <c r="L58" s="476" t="e">
        <f t="shared" si="13"/>
        <v>#N/A</v>
      </c>
    </row>
    <row r="59" spans="1:14" ht="15" customHeight="1" x14ac:dyDescent="0.2">
      <c r="A59" s="486" t="s">
        <v>496</v>
      </c>
      <c r="B59" s="484">
        <v>118766</v>
      </c>
      <c r="C59" s="484">
        <v>14480</v>
      </c>
      <c r="D59" s="484">
        <v>10806</v>
      </c>
      <c r="E59" s="476">
        <f t="shared" si="11"/>
        <v>101.78779568049366</v>
      </c>
      <c r="F59" s="476">
        <f t="shared" si="11"/>
        <v>88.519378897175699</v>
      </c>
      <c r="G59" s="476">
        <f t="shared" si="11"/>
        <v>95.586023883237502</v>
      </c>
      <c r="H59" s="485" t="str">
        <f t="shared" si="14"/>
        <v/>
      </c>
      <c r="I59" s="476" t="str">
        <f t="shared" si="12"/>
        <v/>
      </c>
      <c r="J59" s="476" t="str">
        <f t="shared" si="10"/>
        <v/>
      </c>
      <c r="K59" s="476" t="str">
        <f t="shared" si="10"/>
        <v/>
      </c>
      <c r="L59" s="476" t="e">
        <f t="shared" si="13"/>
        <v>#N/A</v>
      </c>
    </row>
    <row r="60" spans="1:14" ht="15" customHeight="1" x14ac:dyDescent="0.2">
      <c r="A60" s="486">
        <v>44440</v>
      </c>
      <c r="B60" s="484">
        <v>119913</v>
      </c>
      <c r="C60" s="484">
        <v>14148</v>
      </c>
      <c r="D60" s="484">
        <v>11068</v>
      </c>
      <c r="E60" s="476">
        <f t="shared" si="11"/>
        <v>102.77082619129243</v>
      </c>
      <c r="F60" s="476">
        <f t="shared" si="11"/>
        <v>86.489790927986306</v>
      </c>
      <c r="G60" s="476">
        <f t="shared" si="11"/>
        <v>97.903582485625833</v>
      </c>
      <c r="H60" s="485">
        <f t="shared" si="14"/>
        <v>44440</v>
      </c>
      <c r="I60" s="476">
        <f t="shared" si="12"/>
        <v>102.77082619129243</v>
      </c>
      <c r="J60" s="476">
        <f t="shared" si="10"/>
        <v>86.489790927986306</v>
      </c>
      <c r="K60" s="476">
        <f t="shared" si="10"/>
        <v>97.903582485625833</v>
      </c>
      <c r="L60" s="476" t="e">
        <f t="shared" si="13"/>
        <v>#N/A</v>
      </c>
    </row>
    <row r="61" spans="1:14" ht="15" customHeight="1" x14ac:dyDescent="0.2">
      <c r="A61" s="486" t="s">
        <v>497</v>
      </c>
      <c r="B61" s="484">
        <v>120977</v>
      </c>
      <c r="C61" s="484">
        <v>14538</v>
      </c>
      <c r="D61" s="484">
        <v>11175</v>
      </c>
      <c r="E61" s="476">
        <f t="shared" si="11"/>
        <v>103.68272197463146</v>
      </c>
      <c r="F61" s="476">
        <f t="shared" si="11"/>
        <v>88.873945470106378</v>
      </c>
      <c r="G61" s="476">
        <f t="shared" si="11"/>
        <v>98.8500663423264</v>
      </c>
      <c r="H61" s="485" t="str">
        <f t="shared" si="14"/>
        <v/>
      </c>
      <c r="I61" s="476" t="str">
        <f t="shared" si="12"/>
        <v/>
      </c>
      <c r="J61" s="476" t="str">
        <f t="shared" si="10"/>
        <v/>
      </c>
      <c r="K61" s="476" t="str">
        <f t="shared" si="10"/>
        <v/>
      </c>
      <c r="L61" s="476" t="e">
        <f t="shared" si="13"/>
        <v>#N/A</v>
      </c>
    </row>
    <row r="62" spans="1:14" ht="15" customHeight="1" x14ac:dyDescent="0.2">
      <c r="A62" s="486" t="s">
        <v>498</v>
      </c>
      <c r="B62" s="484">
        <v>120328</v>
      </c>
      <c r="C62" s="484">
        <v>14151</v>
      </c>
      <c r="D62" s="484">
        <v>11038</v>
      </c>
      <c r="E62" s="476">
        <f t="shared" si="11"/>
        <v>103.12649982859101</v>
      </c>
      <c r="F62" s="476">
        <f t="shared" si="11"/>
        <v>86.508130578310301</v>
      </c>
      <c r="G62" s="476">
        <f t="shared" si="11"/>
        <v>97.638213180008847</v>
      </c>
      <c r="H62" s="485" t="str">
        <f t="shared" si="14"/>
        <v/>
      </c>
      <c r="I62" s="476" t="str">
        <f t="shared" si="12"/>
        <v/>
      </c>
      <c r="J62" s="476" t="str">
        <f t="shared" si="10"/>
        <v/>
      </c>
      <c r="K62" s="476" t="str">
        <f t="shared" si="10"/>
        <v/>
      </c>
      <c r="L62" s="476" t="e">
        <f t="shared" si="13"/>
        <v>#N/A</v>
      </c>
    </row>
    <row r="63" spans="1:14" ht="15" customHeight="1" x14ac:dyDescent="0.2">
      <c r="A63" s="486" t="s">
        <v>499</v>
      </c>
      <c r="B63" s="484">
        <v>121103</v>
      </c>
      <c r="C63" s="484">
        <v>14538</v>
      </c>
      <c r="D63" s="484">
        <v>11191</v>
      </c>
      <c r="E63" s="476">
        <f t="shared" si="11"/>
        <v>103.79070963318478</v>
      </c>
      <c r="F63" s="476">
        <f t="shared" si="11"/>
        <v>88.873945470106378</v>
      </c>
      <c r="G63" s="476">
        <f t="shared" si="11"/>
        <v>98.991596638655466</v>
      </c>
      <c r="H63" s="485" t="str">
        <f t="shared" si="14"/>
        <v/>
      </c>
      <c r="I63" s="476" t="str">
        <f t="shared" si="12"/>
        <v/>
      </c>
      <c r="J63" s="476" t="str">
        <f t="shared" si="10"/>
        <v/>
      </c>
      <c r="K63" s="476" t="str">
        <f t="shared" si="10"/>
        <v/>
      </c>
      <c r="L63" s="476" t="e">
        <f t="shared" si="13"/>
        <v>#N/A</v>
      </c>
    </row>
    <row r="64" spans="1:14" ht="15" customHeight="1" x14ac:dyDescent="0.2">
      <c r="A64" s="486">
        <v>44805</v>
      </c>
      <c r="B64" s="484">
        <v>123180</v>
      </c>
      <c r="C64" s="484">
        <v>14287</v>
      </c>
      <c r="D64" s="484">
        <v>11404</v>
      </c>
      <c r="E64" s="476">
        <f t="shared" si="11"/>
        <v>105.57079190949605</v>
      </c>
      <c r="F64" s="476">
        <f t="shared" si="11"/>
        <v>87.339528059665</v>
      </c>
      <c r="G64" s="476">
        <f t="shared" si="11"/>
        <v>100.87571870853604</v>
      </c>
      <c r="H64" s="485">
        <f t="shared" si="14"/>
        <v>44805</v>
      </c>
      <c r="I64" s="476">
        <f t="shared" si="12"/>
        <v>105.57079190949605</v>
      </c>
      <c r="J64" s="476">
        <f t="shared" si="10"/>
        <v>87.339528059665</v>
      </c>
      <c r="K64" s="476">
        <f t="shared" si="10"/>
        <v>100.87571870853604</v>
      </c>
      <c r="L64" s="476" t="e">
        <f t="shared" si="13"/>
        <v>#N/A</v>
      </c>
    </row>
    <row r="65" spans="1:12" ht="15" customHeight="1" x14ac:dyDescent="0.2">
      <c r="A65" s="486" t="s">
        <v>500</v>
      </c>
      <c r="B65" s="484">
        <v>123364</v>
      </c>
      <c r="C65" s="484">
        <v>15018</v>
      </c>
      <c r="D65" s="484">
        <v>11745</v>
      </c>
      <c r="E65" s="476">
        <f t="shared" si="11"/>
        <v>105.72848817278025</v>
      </c>
      <c r="F65" s="476">
        <f t="shared" si="11"/>
        <v>91.808289521946449</v>
      </c>
      <c r="G65" s="476">
        <f t="shared" si="11"/>
        <v>103.8920831490491</v>
      </c>
      <c r="H65" s="485" t="str">
        <f t="shared" si="14"/>
        <v/>
      </c>
      <c r="I65" s="476" t="str">
        <f t="shared" si="12"/>
        <v/>
      </c>
      <c r="J65" s="476" t="str">
        <f t="shared" si="10"/>
        <v/>
      </c>
      <c r="K65" s="476" t="str">
        <f t="shared" si="10"/>
        <v/>
      </c>
      <c r="L65" s="476" t="e">
        <f t="shared" si="13"/>
        <v>#N/A</v>
      </c>
    </row>
    <row r="66" spans="1:12" ht="15" customHeight="1" x14ac:dyDescent="0.2">
      <c r="A66" s="486" t="s">
        <v>501</v>
      </c>
      <c r="B66" s="484">
        <v>123347</v>
      </c>
      <c r="C66" s="484">
        <v>14975</v>
      </c>
      <c r="D66" s="484">
        <v>11802</v>
      </c>
      <c r="E66" s="476">
        <f t="shared" si="11"/>
        <v>105.71391840932465</v>
      </c>
      <c r="F66" s="476">
        <f t="shared" si="11"/>
        <v>91.545421200635786</v>
      </c>
      <c r="G66" s="476">
        <f t="shared" si="11"/>
        <v>104.39628482972137</v>
      </c>
      <c r="H66" s="485" t="str">
        <f t="shared" si="14"/>
        <v/>
      </c>
      <c r="I66" s="476" t="str">
        <f t="shared" si="12"/>
        <v/>
      </c>
      <c r="J66" s="476" t="str">
        <f t="shared" si="10"/>
        <v/>
      </c>
      <c r="K66" s="476" t="str">
        <f t="shared" si="10"/>
        <v/>
      </c>
      <c r="L66" s="476" t="e">
        <f t="shared" si="13"/>
        <v>#N/A</v>
      </c>
    </row>
    <row r="67" spans="1:12" ht="15" customHeight="1" x14ac:dyDescent="0.2">
      <c r="A67" s="486" t="s">
        <v>502</v>
      </c>
      <c r="B67" s="484">
        <v>123682</v>
      </c>
      <c r="C67" s="484">
        <v>15551</v>
      </c>
      <c r="D67" s="484">
        <v>11971</v>
      </c>
      <c r="E67" s="476">
        <f t="shared" si="11"/>
        <v>106.001028453891</v>
      </c>
      <c r="F67" s="476">
        <f t="shared" si="11"/>
        <v>95.066634062843875</v>
      </c>
      <c r="G67" s="476">
        <f t="shared" si="11"/>
        <v>105.89119858469704</v>
      </c>
      <c r="H67" s="485" t="str">
        <f t="shared" si="14"/>
        <v/>
      </c>
      <c r="I67" s="476" t="str">
        <f t="shared" si="12"/>
        <v/>
      </c>
      <c r="J67" s="476" t="str">
        <f t="shared" si="10"/>
        <v/>
      </c>
      <c r="K67" s="476" t="str">
        <f t="shared" si="10"/>
        <v/>
      </c>
      <c r="L67" s="476" t="e">
        <f t="shared" si="13"/>
        <v>#N/A</v>
      </c>
    </row>
    <row r="68" spans="1:12" ht="15" customHeight="1" x14ac:dyDescent="0.2">
      <c r="A68" s="486">
        <v>45170</v>
      </c>
      <c r="B68" s="484">
        <v>125212</v>
      </c>
      <c r="C68" s="484">
        <v>15100</v>
      </c>
      <c r="D68" s="484">
        <v>12346</v>
      </c>
      <c r="E68" s="476">
        <f t="shared" si="11"/>
        <v>107.31230716489544</v>
      </c>
      <c r="F68" s="476">
        <f t="shared" si="11"/>
        <v>92.309573297469129</v>
      </c>
      <c r="G68" s="476">
        <f t="shared" si="11"/>
        <v>109.20831490490934</v>
      </c>
      <c r="H68" s="485">
        <f t="shared" si="14"/>
        <v>45170</v>
      </c>
      <c r="I68" s="476">
        <f t="shared" si="12"/>
        <v>107.31230716489544</v>
      </c>
      <c r="J68" s="476">
        <f t="shared" si="12"/>
        <v>92.309573297469129</v>
      </c>
      <c r="K68" s="476">
        <f t="shared" si="12"/>
        <v>109.20831490490934</v>
      </c>
      <c r="L68" s="476" t="e">
        <f t="shared" si="13"/>
        <v>#N/A</v>
      </c>
    </row>
    <row r="69" spans="1:12" ht="15" customHeight="1" x14ac:dyDescent="0.2">
      <c r="A69" s="486" t="s">
        <v>503</v>
      </c>
      <c r="B69" s="484">
        <v>127119</v>
      </c>
      <c r="C69" s="484">
        <v>15761</v>
      </c>
      <c r="D69" s="484">
        <v>12352</v>
      </c>
      <c r="E69" s="476">
        <f t="shared" si="11"/>
        <v>108.94669180665066</v>
      </c>
      <c r="F69" s="476">
        <f t="shared" si="11"/>
        <v>96.350409585523906</v>
      </c>
      <c r="G69" s="476">
        <f t="shared" si="11"/>
        <v>109.26138876603272</v>
      </c>
      <c r="H69" s="485" t="str">
        <f t="shared" si="14"/>
        <v/>
      </c>
      <c r="I69" s="476" t="str">
        <f t="shared" si="12"/>
        <v/>
      </c>
      <c r="J69" s="476" t="str">
        <f t="shared" si="12"/>
        <v/>
      </c>
      <c r="K69" s="476" t="str">
        <f t="shared" si="12"/>
        <v/>
      </c>
      <c r="L69" s="476" t="e">
        <f t="shared" si="13"/>
        <v>#N/A</v>
      </c>
    </row>
    <row r="70" spans="1:12" ht="15" customHeight="1" x14ac:dyDescent="0.2">
      <c r="A70" s="486" t="s">
        <v>504</v>
      </c>
      <c r="B70" s="484">
        <v>126802</v>
      </c>
      <c r="C70" s="484">
        <v>15321</v>
      </c>
      <c r="D70" s="484">
        <v>12112</v>
      </c>
      <c r="E70" s="476">
        <f t="shared" si="11"/>
        <v>108.67500857044909</v>
      </c>
      <c r="F70" s="476">
        <f t="shared" si="11"/>
        <v>93.660594204670502</v>
      </c>
      <c r="G70" s="476">
        <f t="shared" si="11"/>
        <v>107.13843432109687</v>
      </c>
      <c r="H70" s="485" t="str">
        <f t="shared" si="14"/>
        <v/>
      </c>
      <c r="I70" s="476" t="str">
        <f t="shared" si="12"/>
        <v/>
      </c>
      <c r="J70" s="476" t="str">
        <f t="shared" si="12"/>
        <v/>
      </c>
      <c r="K70" s="476" t="str">
        <f t="shared" si="12"/>
        <v/>
      </c>
      <c r="L70" s="476" t="e">
        <f t="shared" si="13"/>
        <v>#N/A</v>
      </c>
    </row>
    <row r="71" spans="1:12" ht="15" customHeight="1" x14ac:dyDescent="0.2">
      <c r="A71" s="486" t="s">
        <v>505</v>
      </c>
      <c r="B71" s="484">
        <v>127755</v>
      </c>
      <c r="C71" s="484">
        <v>16038</v>
      </c>
      <c r="D71" s="484">
        <v>12397</v>
      </c>
      <c r="E71" s="476">
        <f t="shared" si="11"/>
        <v>109.49177236887213</v>
      </c>
      <c r="F71" s="476">
        <f t="shared" si="11"/>
        <v>98.043770632106614</v>
      </c>
      <c r="G71" s="476">
        <f t="shared" si="11"/>
        <v>109.6594427244582</v>
      </c>
      <c r="H71" s="485" t="str">
        <f t="shared" si="14"/>
        <v/>
      </c>
      <c r="I71" s="476" t="str">
        <f t="shared" si="12"/>
        <v/>
      </c>
      <c r="J71" s="476" t="str">
        <f t="shared" si="12"/>
        <v/>
      </c>
      <c r="K71" s="476" t="str">
        <f t="shared" si="12"/>
        <v/>
      </c>
      <c r="L71" s="476" t="e">
        <f t="shared" si="13"/>
        <v>#N/A</v>
      </c>
    </row>
    <row r="72" spans="1:12" ht="15" customHeight="1" x14ac:dyDescent="0.2">
      <c r="A72" s="486">
        <v>45536</v>
      </c>
      <c r="B72" s="484">
        <v>128470</v>
      </c>
      <c r="C72" s="484">
        <v>15343</v>
      </c>
      <c r="D72" s="484">
        <v>12772</v>
      </c>
      <c r="E72" s="487">
        <f t="shared" ref="E72:G76" si="15">IF($A$52=37802,IF(COUNTBLANK(B$52:B$71)&gt;0,#N/A,IF(ISBLANK(B72)=FALSE,B72/B$52*100,#N/A)),IF(COUNTBLANK(B$52:B$76)&gt;0,#N/A,B72/B$52*100))</f>
        <v>110.10455947891668</v>
      </c>
      <c r="F72" s="487">
        <f t="shared" si="15"/>
        <v>93.795084973713173</v>
      </c>
      <c r="G72" s="487">
        <f t="shared" si="15"/>
        <v>112.97655904467049</v>
      </c>
      <c r="H72" s="488">
        <f>IF(A$52=37802,IF(ISERROR(L72)=TRUE,IF(ISBLANK(A72)=FALSE,IF(MONTH(A72)=MONTH(MAX(A$52:A$76)),A72,""),""),""),IF(ISERROR(L72)=TRUE,IF(MONTH(A72)=MONTH(MAX(A$52:A$76)),A72,""),""))</f>
        <v>45536</v>
      </c>
      <c r="I72" s="476">
        <f t="shared" si="12"/>
        <v>110.10455947891668</v>
      </c>
      <c r="J72" s="476">
        <f t="shared" si="12"/>
        <v>93.795084973713173</v>
      </c>
      <c r="K72" s="476">
        <f t="shared" si="12"/>
        <v>112.97655904467049</v>
      </c>
      <c r="L72" s="476" t="e">
        <f t="shared" si="13"/>
        <v>#N/A</v>
      </c>
    </row>
    <row r="73" spans="1:12" ht="15" customHeight="1" x14ac:dyDescent="0.2">
      <c r="A73" s="486" t="s">
        <v>506</v>
      </c>
      <c r="B73" s="484">
        <v>128866</v>
      </c>
      <c r="C73" s="484">
        <v>15799</v>
      </c>
      <c r="D73" s="484">
        <v>12795</v>
      </c>
      <c r="E73" s="487">
        <f t="shared" si="15"/>
        <v>110.44394926294139</v>
      </c>
      <c r="F73" s="487">
        <f t="shared" si="15"/>
        <v>96.582711822961244</v>
      </c>
      <c r="G73" s="487">
        <f t="shared" si="15"/>
        <v>113.18000884564353</v>
      </c>
      <c r="H73" s="488" t="str">
        <f>IF(A$52=37802,IF(ISERROR(L73)=TRUE,IF(ISBLANK(A73)=FALSE,IF(MONTH(A73)=MONTH(MAX(A$52:A$76)),A73,""),""),""),IF(ISERROR(L73)=TRUE,IF(MONTH(A73)=MONTH(MAX(A$52:A$76)),A73,""),""))</f>
        <v/>
      </c>
      <c r="I73" s="476" t="str">
        <f t="shared" si="12"/>
        <v/>
      </c>
      <c r="J73" s="476" t="str">
        <f t="shared" si="12"/>
        <v/>
      </c>
      <c r="K73" s="476" t="str">
        <f t="shared" si="12"/>
        <v/>
      </c>
      <c r="L73" s="476" t="e">
        <f t="shared" si="13"/>
        <v>#N/A</v>
      </c>
    </row>
    <row r="74" spans="1:12" ht="15" customHeight="1" x14ac:dyDescent="0.2">
      <c r="A74" s="486" t="s">
        <v>507</v>
      </c>
      <c r="B74" s="484">
        <v>128617</v>
      </c>
      <c r="C74" s="484">
        <v>15418</v>
      </c>
      <c r="D74" s="484">
        <v>12318</v>
      </c>
      <c r="E74" s="487">
        <f t="shared" si="15"/>
        <v>110.23054508056222</v>
      </c>
      <c r="F74" s="487">
        <f t="shared" si="15"/>
        <v>94.253576231813184</v>
      </c>
      <c r="G74" s="487">
        <f t="shared" si="15"/>
        <v>108.96063688633349</v>
      </c>
      <c r="H74" s="488" t="str">
        <f>IF(A$52=37802,IF(ISERROR(L74)=TRUE,IF(ISBLANK(A74)=FALSE,IF(MONTH(A74)=MONTH(MAX(A$52:A$76)),A74,""),""),""),IF(ISERROR(L74)=TRUE,IF(MONTH(A74)=MONTH(MAX(A$52:A$76)),A74,""),""))</f>
        <v/>
      </c>
      <c r="I74" s="476" t="str">
        <f t="shared" si="12"/>
        <v/>
      </c>
      <c r="J74" s="476" t="str">
        <f t="shared" si="12"/>
        <v/>
      </c>
      <c r="K74" s="476" t="str">
        <f t="shared" si="12"/>
        <v/>
      </c>
      <c r="L74" s="476" t="e">
        <f t="shared" si="13"/>
        <v>#N/A</v>
      </c>
    </row>
    <row r="75" spans="1:12" ht="15" customHeight="1" x14ac:dyDescent="0.2">
      <c r="A75" s="486" t="s">
        <v>508</v>
      </c>
      <c r="B75" s="484">
        <v>128398</v>
      </c>
      <c r="C75" s="484">
        <v>15715</v>
      </c>
      <c r="D75" s="484">
        <v>12378</v>
      </c>
      <c r="E75" s="487">
        <f t="shared" si="15"/>
        <v>110.04285224545767</v>
      </c>
      <c r="F75" s="487">
        <f t="shared" si="15"/>
        <v>96.069201613889234</v>
      </c>
      <c r="G75" s="487">
        <f t="shared" si="15"/>
        <v>109.49137549756745</v>
      </c>
      <c r="H75" s="488" t="str">
        <f>IF(A$52=37802,IF(ISERROR(L75)=TRUE,IF(ISBLANK(A75)=FALSE,IF(MONTH(A75)=MONTH(MAX(A$52:A$76)),A75,""),""),""),IF(ISERROR(L75)=TRUE,IF(MONTH(A75)=MONTH(MAX(A$52:A$76)),A75,""),""))</f>
        <v/>
      </c>
      <c r="I75" s="476" t="str">
        <f t="shared" si="12"/>
        <v/>
      </c>
      <c r="J75" s="476" t="str">
        <f t="shared" si="12"/>
        <v/>
      </c>
      <c r="K75" s="476" t="str">
        <f t="shared" si="12"/>
        <v/>
      </c>
      <c r="L75" s="476" t="e">
        <f t="shared" si="13"/>
        <v>#N/A</v>
      </c>
    </row>
    <row r="76" spans="1:12" ht="15" customHeight="1" x14ac:dyDescent="0.2">
      <c r="A76" s="486">
        <v>45901</v>
      </c>
      <c r="B76" s="484">
        <v>129883</v>
      </c>
      <c r="C76" s="489">
        <v>15826</v>
      </c>
      <c r="D76" s="489">
        <v>13126</v>
      </c>
      <c r="E76" s="487">
        <f t="shared" si="15"/>
        <v>111.31556393555022</v>
      </c>
      <c r="F76" s="487">
        <f t="shared" si="15"/>
        <v>96.747768675877239</v>
      </c>
      <c r="G76" s="487">
        <f t="shared" si="15"/>
        <v>116.1079168509509</v>
      </c>
      <c r="H76" s="488">
        <f>IF(A$52=37802,IF(ISERROR(L76)=TRUE,IF(ISBLANK(A76)=FALSE,IF(MONTH(A76)=MONTH(MAX(A$52:A$76)),A76,""),""),""),IF(ISERROR(L76)=TRUE,IF(MONTH(A76)=MONTH(MAX(A$52:A$76)),A76,""),""))</f>
        <v>45901</v>
      </c>
      <c r="I76" s="476">
        <f t="shared" si="12"/>
        <v>111.31556393555022</v>
      </c>
      <c r="J76" s="476">
        <f t="shared" si="12"/>
        <v>96.747768675877239</v>
      </c>
      <c r="K76" s="476">
        <f t="shared" si="12"/>
        <v>116.1079168509509</v>
      </c>
      <c r="L76" s="476" t="e">
        <f t="shared" si="13"/>
        <v>#N/A</v>
      </c>
    </row>
    <row r="78" spans="1:12" ht="15" customHeight="1" x14ac:dyDescent="0.2">
      <c r="I78" s="476">
        <f>IF(I76&lt;&gt;"",I76,IF(I75&lt;&gt;"",I75,IF(I74&lt;&gt;"",I74,IF(I73&lt;&gt;"",I73,IF(I72&lt;&gt;"",I72,IF(I71&lt;&gt;"",I71,""))))))</f>
        <v>111.31556393555022</v>
      </c>
      <c r="J78" s="476">
        <f>IF(J76&lt;&gt;"",J76,IF(J75&lt;&gt;"",J75,IF(J74&lt;&gt;"",J74,IF(J73&lt;&gt;"",J73,IF(J72&lt;&gt;"",J72,IF(J71&lt;&gt;"",J71,""))))))</f>
        <v>96.747768675877239</v>
      </c>
      <c r="K78" s="476">
        <f>IF(K76&lt;&gt;"",K76,IF(K75&lt;&gt;"",K75,IF(K74&lt;&gt;"",K74,IF(K73&lt;&gt;"",K73,IF(K72&lt;&gt;"",K72,IF(K71&lt;&gt;"",K71,""))))))</f>
        <v>116.1079168509509</v>
      </c>
    </row>
    <row r="79" spans="1:12" ht="15" customHeight="1" x14ac:dyDescent="0.2">
      <c r="I79" s="473">
        <f>RANK(I78,$I78:$K78)</f>
        <v>2</v>
      </c>
      <c r="J79" s="473">
        <f>RANK(J78,$I78:$K78)</f>
        <v>3</v>
      </c>
      <c r="K79" s="473">
        <f>RANK(K78,$I78:$K78)</f>
        <v>1</v>
      </c>
    </row>
    <row r="80" spans="1:12" ht="15" customHeight="1" x14ac:dyDescent="0.2">
      <c r="I80" s="476" t="str">
        <f>"SvB: "&amp;IF(I78&gt;100,"+","")&amp;TEXT(I78-100,"0,0")&amp;"%"</f>
        <v>SvB: +11,3%</v>
      </c>
      <c r="J80" s="476" t="str">
        <f>"GeB - ausschließlich: "&amp;IF(J78&gt;100,"+","")&amp;TEXT(J78-100,"0,0")&amp;"%"</f>
        <v>GeB - ausschließlich: -3,3%</v>
      </c>
      <c r="K80" s="476" t="str">
        <f>"GeB - im Nebenjob: "&amp;IF(K78&gt;100,"+","")&amp;TEXT(K78-100,"0,0")&amp;"%"</f>
        <v>GeB - im Nebenjob: +16,1%</v>
      </c>
    </row>
    <row r="82" spans="9:9" ht="15" customHeight="1" x14ac:dyDescent="0.2">
      <c r="I82" s="476" t="str">
        <f>IF(ISERROR(HLOOKUP(1,I$79:K$80,2,FALSE)),"",HLOOKUP(1,I$79:K$80,2,FALSE))</f>
        <v>GeB - im Nebenjob: +16,1%</v>
      </c>
    </row>
    <row r="83" spans="9:9" ht="15" customHeight="1" x14ac:dyDescent="0.2">
      <c r="I83" s="476" t="str">
        <f>IF(ISERROR(HLOOKUP(2,I$79:K$80,2,FALSE)),"",HLOOKUP(2,I$79:K$80,2,FALSE))</f>
        <v>SvB: +11,3%</v>
      </c>
    </row>
    <row r="84" spans="9:9" ht="15" customHeight="1" x14ac:dyDescent="0.2">
      <c r="I84" s="476" t="str">
        <f>IF(ISERROR(HLOOKUP(3,I$79:K$80,2,FALSE)),"",HLOOKUP(3,I$79:K$80,2,FALSE))</f>
        <v>GeB - ausschließlich: -3,3%</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45" orientation="landscape" r:id="rId1"/>
  <headerFooter alignWithMargins="0"/>
  <rowBreaks count="1" manualBreakCount="1">
    <brk id="47" max="1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BEB90-9D70-4CCC-AFE5-20CA0AB5DCAE}">
  <sheetPr codeName="Tabelle27"/>
  <dimension ref="A1:K63"/>
  <sheetViews>
    <sheetView showGridLines="0" zoomScaleNormal="100" zoomScaleSheetLayoutView="100" workbookViewId="0">
      <selection sqref="A1:G1"/>
    </sheetView>
  </sheetViews>
  <sheetFormatPr baseColWidth="10" defaultRowHeight="16.5" customHeight="1" x14ac:dyDescent="0.2"/>
  <cols>
    <col min="1" max="1" width="2.7109375" style="529" customWidth="1"/>
    <col min="2" max="2" width="17.28515625" style="529" customWidth="1"/>
    <col min="3" max="3" width="23.28515625" style="529" customWidth="1"/>
    <col min="4" max="5" width="11.42578125" style="529" customWidth="1"/>
    <col min="6" max="8" width="11.42578125" style="529"/>
    <col min="9" max="9" width="15.7109375" style="529" customWidth="1"/>
    <col min="10" max="256" width="11.42578125" style="529"/>
    <col min="257" max="257" width="2.7109375" style="529" customWidth="1"/>
    <col min="258" max="258" width="17.28515625" style="529" customWidth="1"/>
    <col min="259" max="259" width="23.28515625" style="529" customWidth="1"/>
    <col min="260" max="261" width="11.42578125" style="529" customWidth="1"/>
    <col min="262" max="264" width="11.42578125" style="529"/>
    <col min="265" max="265" width="15.7109375" style="529" customWidth="1"/>
    <col min="266" max="512" width="11.42578125" style="529"/>
    <col min="513" max="513" width="2.7109375" style="529" customWidth="1"/>
    <col min="514" max="514" width="17.28515625" style="529" customWidth="1"/>
    <col min="515" max="515" width="23.28515625" style="529" customWidth="1"/>
    <col min="516" max="517" width="11.42578125" style="529" customWidth="1"/>
    <col min="518" max="520" width="11.42578125" style="529"/>
    <col min="521" max="521" width="15.7109375" style="529" customWidth="1"/>
    <col min="522" max="768" width="11.42578125" style="529"/>
    <col min="769" max="769" width="2.7109375" style="529" customWidth="1"/>
    <col min="770" max="770" width="17.28515625" style="529" customWidth="1"/>
    <col min="771" max="771" width="23.28515625" style="529" customWidth="1"/>
    <col min="772" max="773" width="11.42578125" style="529" customWidth="1"/>
    <col min="774" max="776" width="11.42578125" style="529"/>
    <col min="777" max="777" width="15.7109375" style="529" customWidth="1"/>
    <col min="778" max="1024" width="11.42578125" style="529"/>
    <col min="1025" max="1025" width="2.7109375" style="529" customWidth="1"/>
    <col min="1026" max="1026" width="17.28515625" style="529" customWidth="1"/>
    <col min="1027" max="1027" width="23.28515625" style="529" customWidth="1"/>
    <col min="1028" max="1029" width="11.42578125" style="529" customWidth="1"/>
    <col min="1030" max="1032" width="11.42578125" style="529"/>
    <col min="1033" max="1033" width="15.7109375" style="529" customWidth="1"/>
    <col min="1034" max="1280" width="11.42578125" style="529"/>
    <col min="1281" max="1281" width="2.7109375" style="529" customWidth="1"/>
    <col min="1282" max="1282" width="17.28515625" style="529" customWidth="1"/>
    <col min="1283" max="1283" width="23.28515625" style="529" customWidth="1"/>
    <col min="1284" max="1285" width="11.42578125" style="529" customWidth="1"/>
    <col min="1286" max="1288" width="11.42578125" style="529"/>
    <col min="1289" max="1289" width="15.7109375" style="529" customWidth="1"/>
    <col min="1290" max="1536" width="11.42578125" style="529"/>
    <col min="1537" max="1537" width="2.7109375" style="529" customWidth="1"/>
    <col min="1538" max="1538" width="17.28515625" style="529" customWidth="1"/>
    <col min="1539" max="1539" width="23.28515625" style="529" customWidth="1"/>
    <col min="1540" max="1541" width="11.42578125" style="529" customWidth="1"/>
    <col min="1542" max="1544" width="11.42578125" style="529"/>
    <col min="1545" max="1545" width="15.7109375" style="529" customWidth="1"/>
    <col min="1546" max="1792" width="11.42578125" style="529"/>
    <col min="1793" max="1793" width="2.7109375" style="529" customWidth="1"/>
    <col min="1794" max="1794" width="17.28515625" style="529" customWidth="1"/>
    <col min="1795" max="1795" width="23.28515625" style="529" customWidth="1"/>
    <col min="1796" max="1797" width="11.42578125" style="529" customWidth="1"/>
    <col min="1798" max="1800" width="11.42578125" style="529"/>
    <col min="1801" max="1801" width="15.7109375" style="529" customWidth="1"/>
    <col min="1802" max="2048" width="11.42578125" style="529"/>
    <col min="2049" max="2049" width="2.7109375" style="529" customWidth="1"/>
    <col min="2050" max="2050" width="17.28515625" style="529" customWidth="1"/>
    <col min="2051" max="2051" width="23.28515625" style="529" customWidth="1"/>
    <col min="2052" max="2053" width="11.42578125" style="529" customWidth="1"/>
    <col min="2054" max="2056" width="11.42578125" style="529"/>
    <col min="2057" max="2057" width="15.7109375" style="529" customWidth="1"/>
    <col min="2058" max="2304" width="11.42578125" style="529"/>
    <col min="2305" max="2305" width="2.7109375" style="529" customWidth="1"/>
    <col min="2306" max="2306" width="17.28515625" style="529" customWidth="1"/>
    <col min="2307" max="2307" width="23.28515625" style="529" customWidth="1"/>
    <col min="2308" max="2309" width="11.42578125" style="529" customWidth="1"/>
    <col min="2310" max="2312" width="11.42578125" style="529"/>
    <col min="2313" max="2313" width="15.7109375" style="529" customWidth="1"/>
    <col min="2314" max="2560" width="11.42578125" style="529"/>
    <col min="2561" max="2561" width="2.7109375" style="529" customWidth="1"/>
    <col min="2562" max="2562" width="17.28515625" style="529" customWidth="1"/>
    <col min="2563" max="2563" width="23.28515625" style="529" customWidth="1"/>
    <col min="2564" max="2565" width="11.42578125" style="529" customWidth="1"/>
    <col min="2566" max="2568" width="11.42578125" style="529"/>
    <col min="2569" max="2569" width="15.7109375" style="529" customWidth="1"/>
    <col min="2570" max="2816" width="11.42578125" style="529"/>
    <col min="2817" max="2817" width="2.7109375" style="529" customWidth="1"/>
    <col min="2818" max="2818" width="17.28515625" style="529" customWidth="1"/>
    <col min="2819" max="2819" width="23.28515625" style="529" customWidth="1"/>
    <col min="2820" max="2821" width="11.42578125" style="529" customWidth="1"/>
    <col min="2822" max="2824" width="11.42578125" style="529"/>
    <col min="2825" max="2825" width="15.7109375" style="529" customWidth="1"/>
    <col min="2826" max="3072" width="11.42578125" style="529"/>
    <col min="3073" max="3073" width="2.7109375" style="529" customWidth="1"/>
    <col min="3074" max="3074" width="17.28515625" style="529" customWidth="1"/>
    <col min="3075" max="3075" width="23.28515625" style="529" customWidth="1"/>
    <col min="3076" max="3077" width="11.42578125" style="529" customWidth="1"/>
    <col min="3078" max="3080" width="11.42578125" style="529"/>
    <col min="3081" max="3081" width="15.7109375" style="529" customWidth="1"/>
    <col min="3082" max="3328" width="11.42578125" style="529"/>
    <col min="3329" max="3329" width="2.7109375" style="529" customWidth="1"/>
    <col min="3330" max="3330" width="17.28515625" style="529" customWidth="1"/>
    <col min="3331" max="3331" width="23.28515625" style="529" customWidth="1"/>
    <col min="3332" max="3333" width="11.42578125" style="529" customWidth="1"/>
    <col min="3334" max="3336" width="11.42578125" style="529"/>
    <col min="3337" max="3337" width="15.7109375" style="529" customWidth="1"/>
    <col min="3338" max="3584" width="11.42578125" style="529"/>
    <col min="3585" max="3585" width="2.7109375" style="529" customWidth="1"/>
    <col min="3586" max="3586" width="17.28515625" style="529" customWidth="1"/>
    <col min="3587" max="3587" width="23.28515625" style="529" customWidth="1"/>
    <col min="3588" max="3589" width="11.42578125" style="529" customWidth="1"/>
    <col min="3590" max="3592" width="11.42578125" style="529"/>
    <col min="3593" max="3593" width="15.7109375" style="529" customWidth="1"/>
    <col min="3594" max="3840" width="11.42578125" style="529"/>
    <col min="3841" max="3841" width="2.7109375" style="529" customWidth="1"/>
    <col min="3842" max="3842" width="17.28515625" style="529" customWidth="1"/>
    <col min="3843" max="3843" width="23.28515625" style="529" customWidth="1"/>
    <col min="3844" max="3845" width="11.42578125" style="529" customWidth="1"/>
    <col min="3846" max="3848" width="11.42578125" style="529"/>
    <col min="3849" max="3849" width="15.7109375" style="529" customWidth="1"/>
    <col min="3850" max="4096" width="11.42578125" style="529"/>
    <col min="4097" max="4097" width="2.7109375" style="529" customWidth="1"/>
    <col min="4098" max="4098" width="17.28515625" style="529" customWidth="1"/>
    <col min="4099" max="4099" width="23.28515625" style="529" customWidth="1"/>
    <col min="4100" max="4101" width="11.42578125" style="529" customWidth="1"/>
    <col min="4102" max="4104" width="11.42578125" style="529"/>
    <col min="4105" max="4105" width="15.7109375" style="529" customWidth="1"/>
    <col min="4106" max="4352" width="11.42578125" style="529"/>
    <col min="4353" max="4353" width="2.7109375" style="529" customWidth="1"/>
    <col min="4354" max="4354" width="17.28515625" style="529" customWidth="1"/>
    <col min="4355" max="4355" width="23.28515625" style="529" customWidth="1"/>
    <col min="4356" max="4357" width="11.42578125" style="529" customWidth="1"/>
    <col min="4358" max="4360" width="11.42578125" style="529"/>
    <col min="4361" max="4361" width="15.7109375" style="529" customWidth="1"/>
    <col min="4362" max="4608" width="11.42578125" style="529"/>
    <col min="4609" max="4609" width="2.7109375" style="529" customWidth="1"/>
    <col min="4610" max="4610" width="17.28515625" style="529" customWidth="1"/>
    <col min="4611" max="4611" width="23.28515625" style="529" customWidth="1"/>
    <col min="4612" max="4613" width="11.42578125" style="529" customWidth="1"/>
    <col min="4614" max="4616" width="11.42578125" style="529"/>
    <col min="4617" max="4617" width="15.7109375" style="529" customWidth="1"/>
    <col min="4618" max="4864" width="11.42578125" style="529"/>
    <col min="4865" max="4865" width="2.7109375" style="529" customWidth="1"/>
    <col min="4866" max="4866" width="17.28515625" style="529" customWidth="1"/>
    <col min="4867" max="4867" width="23.28515625" style="529" customWidth="1"/>
    <col min="4868" max="4869" width="11.42578125" style="529" customWidth="1"/>
    <col min="4870" max="4872" width="11.42578125" style="529"/>
    <col min="4873" max="4873" width="15.7109375" style="529" customWidth="1"/>
    <col min="4874" max="5120" width="11.42578125" style="529"/>
    <col min="5121" max="5121" width="2.7109375" style="529" customWidth="1"/>
    <col min="5122" max="5122" width="17.28515625" style="529" customWidth="1"/>
    <col min="5123" max="5123" width="23.28515625" style="529" customWidth="1"/>
    <col min="5124" max="5125" width="11.42578125" style="529" customWidth="1"/>
    <col min="5126" max="5128" width="11.42578125" style="529"/>
    <col min="5129" max="5129" width="15.7109375" style="529" customWidth="1"/>
    <col min="5130" max="5376" width="11.42578125" style="529"/>
    <col min="5377" max="5377" width="2.7109375" style="529" customWidth="1"/>
    <col min="5378" max="5378" width="17.28515625" style="529" customWidth="1"/>
    <col min="5379" max="5379" width="23.28515625" style="529" customWidth="1"/>
    <col min="5380" max="5381" width="11.42578125" style="529" customWidth="1"/>
    <col min="5382" max="5384" width="11.42578125" style="529"/>
    <col min="5385" max="5385" width="15.7109375" style="529" customWidth="1"/>
    <col min="5386" max="5632" width="11.42578125" style="529"/>
    <col min="5633" max="5633" width="2.7109375" style="529" customWidth="1"/>
    <col min="5634" max="5634" width="17.28515625" style="529" customWidth="1"/>
    <col min="5635" max="5635" width="23.28515625" style="529" customWidth="1"/>
    <col min="5636" max="5637" width="11.42578125" style="529" customWidth="1"/>
    <col min="5638" max="5640" width="11.42578125" style="529"/>
    <col min="5641" max="5641" width="15.7109375" style="529" customWidth="1"/>
    <col min="5642" max="5888" width="11.42578125" style="529"/>
    <col min="5889" max="5889" width="2.7109375" style="529" customWidth="1"/>
    <col min="5890" max="5890" width="17.28515625" style="529" customWidth="1"/>
    <col min="5891" max="5891" width="23.28515625" style="529" customWidth="1"/>
    <col min="5892" max="5893" width="11.42578125" style="529" customWidth="1"/>
    <col min="5894" max="5896" width="11.42578125" style="529"/>
    <col min="5897" max="5897" width="15.7109375" style="529" customWidth="1"/>
    <col min="5898" max="6144" width="11.42578125" style="529"/>
    <col min="6145" max="6145" width="2.7109375" style="529" customWidth="1"/>
    <col min="6146" max="6146" width="17.28515625" style="529" customWidth="1"/>
    <col min="6147" max="6147" width="23.28515625" style="529" customWidth="1"/>
    <col min="6148" max="6149" width="11.42578125" style="529" customWidth="1"/>
    <col min="6150" max="6152" width="11.42578125" style="529"/>
    <col min="6153" max="6153" width="15.7109375" style="529" customWidth="1"/>
    <col min="6154" max="6400" width="11.42578125" style="529"/>
    <col min="6401" max="6401" width="2.7109375" style="529" customWidth="1"/>
    <col min="6402" max="6402" width="17.28515625" style="529" customWidth="1"/>
    <col min="6403" max="6403" width="23.28515625" style="529" customWidth="1"/>
    <col min="6404" max="6405" width="11.42578125" style="529" customWidth="1"/>
    <col min="6406" max="6408" width="11.42578125" style="529"/>
    <col min="6409" max="6409" width="15.7109375" style="529" customWidth="1"/>
    <col min="6410" max="6656" width="11.42578125" style="529"/>
    <col min="6657" max="6657" width="2.7109375" style="529" customWidth="1"/>
    <col min="6658" max="6658" width="17.28515625" style="529" customWidth="1"/>
    <col min="6659" max="6659" width="23.28515625" style="529" customWidth="1"/>
    <col min="6660" max="6661" width="11.42578125" style="529" customWidth="1"/>
    <col min="6662" max="6664" width="11.42578125" style="529"/>
    <col min="6665" max="6665" width="15.7109375" style="529" customWidth="1"/>
    <col min="6666" max="6912" width="11.42578125" style="529"/>
    <col min="6913" max="6913" width="2.7109375" style="529" customWidth="1"/>
    <col min="6914" max="6914" width="17.28515625" style="529" customWidth="1"/>
    <col min="6915" max="6915" width="23.28515625" style="529" customWidth="1"/>
    <col min="6916" max="6917" width="11.42578125" style="529" customWidth="1"/>
    <col min="6918" max="6920" width="11.42578125" style="529"/>
    <col min="6921" max="6921" width="15.7109375" style="529" customWidth="1"/>
    <col min="6922" max="7168" width="11.42578125" style="529"/>
    <col min="7169" max="7169" width="2.7109375" style="529" customWidth="1"/>
    <col min="7170" max="7170" width="17.28515625" style="529" customWidth="1"/>
    <col min="7171" max="7171" width="23.28515625" style="529" customWidth="1"/>
    <col min="7172" max="7173" width="11.42578125" style="529" customWidth="1"/>
    <col min="7174" max="7176" width="11.42578125" style="529"/>
    <col min="7177" max="7177" width="15.7109375" style="529" customWidth="1"/>
    <col min="7178" max="7424" width="11.42578125" style="529"/>
    <col min="7425" max="7425" width="2.7109375" style="529" customWidth="1"/>
    <col min="7426" max="7426" width="17.28515625" style="529" customWidth="1"/>
    <col min="7427" max="7427" width="23.28515625" style="529" customWidth="1"/>
    <col min="7428" max="7429" width="11.42578125" style="529" customWidth="1"/>
    <col min="7430" max="7432" width="11.42578125" style="529"/>
    <col min="7433" max="7433" width="15.7109375" style="529" customWidth="1"/>
    <col min="7434" max="7680" width="11.42578125" style="529"/>
    <col min="7681" max="7681" width="2.7109375" style="529" customWidth="1"/>
    <col min="7682" max="7682" width="17.28515625" style="529" customWidth="1"/>
    <col min="7683" max="7683" width="23.28515625" style="529" customWidth="1"/>
    <col min="7684" max="7685" width="11.42578125" style="529" customWidth="1"/>
    <col min="7686" max="7688" width="11.42578125" style="529"/>
    <col min="7689" max="7689" width="15.7109375" style="529" customWidth="1"/>
    <col min="7690" max="7936" width="11.42578125" style="529"/>
    <col min="7937" max="7937" width="2.7109375" style="529" customWidth="1"/>
    <col min="7938" max="7938" width="17.28515625" style="529" customWidth="1"/>
    <col min="7939" max="7939" width="23.28515625" style="529" customWidth="1"/>
    <col min="7940" max="7941" width="11.42578125" style="529" customWidth="1"/>
    <col min="7942" max="7944" width="11.42578125" style="529"/>
    <col min="7945" max="7945" width="15.7109375" style="529" customWidth="1"/>
    <col min="7946" max="8192" width="11.42578125" style="529"/>
    <col min="8193" max="8193" width="2.7109375" style="529" customWidth="1"/>
    <col min="8194" max="8194" width="17.28515625" style="529" customWidth="1"/>
    <col min="8195" max="8195" width="23.28515625" style="529" customWidth="1"/>
    <col min="8196" max="8197" width="11.42578125" style="529" customWidth="1"/>
    <col min="8198" max="8200" width="11.42578125" style="529"/>
    <col min="8201" max="8201" width="15.7109375" style="529" customWidth="1"/>
    <col min="8202" max="8448" width="11.42578125" style="529"/>
    <col min="8449" max="8449" width="2.7109375" style="529" customWidth="1"/>
    <col min="8450" max="8450" width="17.28515625" style="529" customWidth="1"/>
    <col min="8451" max="8451" width="23.28515625" style="529" customWidth="1"/>
    <col min="8452" max="8453" width="11.42578125" style="529" customWidth="1"/>
    <col min="8454" max="8456" width="11.42578125" style="529"/>
    <col min="8457" max="8457" width="15.7109375" style="529" customWidth="1"/>
    <col min="8458" max="8704" width="11.42578125" style="529"/>
    <col min="8705" max="8705" width="2.7109375" style="529" customWidth="1"/>
    <col min="8706" max="8706" width="17.28515625" style="529" customWidth="1"/>
    <col min="8707" max="8707" width="23.28515625" style="529" customWidth="1"/>
    <col min="8708" max="8709" width="11.42578125" style="529" customWidth="1"/>
    <col min="8710" max="8712" width="11.42578125" style="529"/>
    <col min="8713" max="8713" width="15.7109375" style="529" customWidth="1"/>
    <col min="8714" max="8960" width="11.42578125" style="529"/>
    <col min="8961" max="8961" width="2.7109375" style="529" customWidth="1"/>
    <col min="8962" max="8962" width="17.28515625" style="529" customWidth="1"/>
    <col min="8963" max="8963" width="23.28515625" style="529" customWidth="1"/>
    <col min="8964" max="8965" width="11.42578125" style="529" customWidth="1"/>
    <col min="8966" max="8968" width="11.42578125" style="529"/>
    <col min="8969" max="8969" width="15.7109375" style="529" customWidth="1"/>
    <col min="8970" max="9216" width="11.42578125" style="529"/>
    <col min="9217" max="9217" width="2.7109375" style="529" customWidth="1"/>
    <col min="9218" max="9218" width="17.28515625" style="529" customWidth="1"/>
    <col min="9219" max="9219" width="23.28515625" style="529" customWidth="1"/>
    <col min="9220" max="9221" width="11.42578125" style="529" customWidth="1"/>
    <col min="9222" max="9224" width="11.42578125" style="529"/>
    <col min="9225" max="9225" width="15.7109375" style="529" customWidth="1"/>
    <col min="9226" max="9472" width="11.42578125" style="529"/>
    <col min="9473" max="9473" width="2.7109375" style="529" customWidth="1"/>
    <col min="9474" max="9474" width="17.28515625" style="529" customWidth="1"/>
    <col min="9475" max="9475" width="23.28515625" style="529" customWidth="1"/>
    <col min="9476" max="9477" width="11.42578125" style="529" customWidth="1"/>
    <col min="9478" max="9480" width="11.42578125" style="529"/>
    <col min="9481" max="9481" width="15.7109375" style="529" customWidth="1"/>
    <col min="9482" max="9728" width="11.42578125" style="529"/>
    <col min="9729" max="9729" width="2.7109375" style="529" customWidth="1"/>
    <col min="9730" max="9730" width="17.28515625" style="529" customWidth="1"/>
    <col min="9731" max="9731" width="23.28515625" style="529" customWidth="1"/>
    <col min="9732" max="9733" width="11.42578125" style="529" customWidth="1"/>
    <col min="9734" max="9736" width="11.42578125" style="529"/>
    <col min="9737" max="9737" width="15.7109375" style="529" customWidth="1"/>
    <col min="9738" max="9984" width="11.42578125" style="529"/>
    <col min="9985" max="9985" width="2.7109375" style="529" customWidth="1"/>
    <col min="9986" max="9986" width="17.28515625" style="529" customWidth="1"/>
    <col min="9987" max="9987" width="23.28515625" style="529" customWidth="1"/>
    <col min="9988" max="9989" width="11.42578125" style="529" customWidth="1"/>
    <col min="9990" max="9992" width="11.42578125" style="529"/>
    <col min="9993" max="9993" width="15.7109375" style="529" customWidth="1"/>
    <col min="9994" max="10240" width="11.42578125" style="529"/>
    <col min="10241" max="10241" width="2.7109375" style="529" customWidth="1"/>
    <col min="10242" max="10242" width="17.28515625" style="529" customWidth="1"/>
    <col min="10243" max="10243" width="23.28515625" style="529" customWidth="1"/>
    <col min="10244" max="10245" width="11.42578125" style="529" customWidth="1"/>
    <col min="10246" max="10248" width="11.42578125" style="529"/>
    <col min="10249" max="10249" width="15.7109375" style="529" customWidth="1"/>
    <col min="10250" max="10496" width="11.42578125" style="529"/>
    <col min="10497" max="10497" width="2.7109375" style="529" customWidth="1"/>
    <col min="10498" max="10498" width="17.28515625" style="529" customWidth="1"/>
    <col min="10499" max="10499" width="23.28515625" style="529" customWidth="1"/>
    <col min="10500" max="10501" width="11.42578125" style="529" customWidth="1"/>
    <col min="10502" max="10504" width="11.42578125" style="529"/>
    <col min="10505" max="10505" width="15.7109375" style="529" customWidth="1"/>
    <col min="10506" max="10752" width="11.42578125" style="529"/>
    <col min="10753" max="10753" width="2.7109375" style="529" customWidth="1"/>
    <col min="10754" max="10754" width="17.28515625" style="529" customWidth="1"/>
    <col min="10755" max="10755" width="23.28515625" style="529" customWidth="1"/>
    <col min="10756" max="10757" width="11.42578125" style="529" customWidth="1"/>
    <col min="10758" max="10760" width="11.42578125" style="529"/>
    <col min="10761" max="10761" width="15.7109375" style="529" customWidth="1"/>
    <col min="10762" max="11008" width="11.42578125" style="529"/>
    <col min="11009" max="11009" width="2.7109375" style="529" customWidth="1"/>
    <col min="11010" max="11010" width="17.28515625" style="529" customWidth="1"/>
    <col min="11011" max="11011" width="23.28515625" style="529" customWidth="1"/>
    <col min="11012" max="11013" width="11.42578125" style="529" customWidth="1"/>
    <col min="11014" max="11016" width="11.42578125" style="529"/>
    <col min="11017" max="11017" width="15.7109375" style="529" customWidth="1"/>
    <col min="11018" max="11264" width="11.42578125" style="529"/>
    <col min="11265" max="11265" width="2.7109375" style="529" customWidth="1"/>
    <col min="11266" max="11266" width="17.28515625" style="529" customWidth="1"/>
    <col min="11267" max="11267" width="23.28515625" style="529" customWidth="1"/>
    <col min="11268" max="11269" width="11.42578125" style="529" customWidth="1"/>
    <col min="11270" max="11272" width="11.42578125" style="529"/>
    <col min="11273" max="11273" width="15.7109375" style="529" customWidth="1"/>
    <col min="11274" max="11520" width="11.42578125" style="529"/>
    <col min="11521" max="11521" width="2.7109375" style="529" customWidth="1"/>
    <col min="11522" max="11522" width="17.28515625" style="529" customWidth="1"/>
    <col min="11523" max="11523" width="23.28515625" style="529" customWidth="1"/>
    <col min="11524" max="11525" width="11.42578125" style="529" customWidth="1"/>
    <col min="11526" max="11528" width="11.42578125" style="529"/>
    <col min="11529" max="11529" width="15.7109375" style="529" customWidth="1"/>
    <col min="11530" max="11776" width="11.42578125" style="529"/>
    <col min="11777" max="11777" width="2.7109375" style="529" customWidth="1"/>
    <col min="11778" max="11778" width="17.28515625" style="529" customWidth="1"/>
    <col min="11779" max="11779" width="23.28515625" style="529" customWidth="1"/>
    <col min="11780" max="11781" width="11.42578125" style="529" customWidth="1"/>
    <col min="11782" max="11784" width="11.42578125" style="529"/>
    <col min="11785" max="11785" width="15.7109375" style="529" customWidth="1"/>
    <col min="11786" max="12032" width="11.42578125" style="529"/>
    <col min="12033" max="12033" width="2.7109375" style="529" customWidth="1"/>
    <col min="12034" max="12034" width="17.28515625" style="529" customWidth="1"/>
    <col min="12035" max="12035" width="23.28515625" style="529" customWidth="1"/>
    <col min="12036" max="12037" width="11.42578125" style="529" customWidth="1"/>
    <col min="12038" max="12040" width="11.42578125" style="529"/>
    <col min="12041" max="12041" width="15.7109375" style="529" customWidth="1"/>
    <col min="12042" max="12288" width="11.42578125" style="529"/>
    <col min="12289" max="12289" width="2.7109375" style="529" customWidth="1"/>
    <col min="12290" max="12290" width="17.28515625" style="529" customWidth="1"/>
    <col min="12291" max="12291" width="23.28515625" style="529" customWidth="1"/>
    <col min="12292" max="12293" width="11.42578125" style="529" customWidth="1"/>
    <col min="12294" max="12296" width="11.42578125" style="529"/>
    <col min="12297" max="12297" width="15.7109375" style="529" customWidth="1"/>
    <col min="12298" max="12544" width="11.42578125" style="529"/>
    <col min="12545" max="12545" width="2.7109375" style="529" customWidth="1"/>
    <col min="12546" max="12546" width="17.28515625" style="529" customWidth="1"/>
    <col min="12547" max="12547" width="23.28515625" style="529" customWidth="1"/>
    <col min="12548" max="12549" width="11.42578125" style="529" customWidth="1"/>
    <col min="12550" max="12552" width="11.42578125" style="529"/>
    <col min="12553" max="12553" width="15.7109375" style="529" customWidth="1"/>
    <col min="12554" max="12800" width="11.42578125" style="529"/>
    <col min="12801" max="12801" width="2.7109375" style="529" customWidth="1"/>
    <col min="12802" max="12802" width="17.28515625" style="529" customWidth="1"/>
    <col min="12803" max="12803" width="23.28515625" style="529" customWidth="1"/>
    <col min="12804" max="12805" width="11.42578125" style="529" customWidth="1"/>
    <col min="12806" max="12808" width="11.42578125" style="529"/>
    <col min="12809" max="12809" width="15.7109375" style="529" customWidth="1"/>
    <col min="12810" max="13056" width="11.42578125" style="529"/>
    <col min="13057" max="13057" width="2.7109375" style="529" customWidth="1"/>
    <col min="13058" max="13058" width="17.28515625" style="529" customWidth="1"/>
    <col min="13059" max="13059" width="23.28515625" style="529" customWidth="1"/>
    <col min="13060" max="13061" width="11.42578125" style="529" customWidth="1"/>
    <col min="13062" max="13064" width="11.42578125" style="529"/>
    <col min="13065" max="13065" width="15.7109375" style="529" customWidth="1"/>
    <col min="13066" max="13312" width="11.42578125" style="529"/>
    <col min="13313" max="13313" width="2.7109375" style="529" customWidth="1"/>
    <col min="13314" max="13314" width="17.28515625" style="529" customWidth="1"/>
    <col min="13315" max="13315" width="23.28515625" style="529" customWidth="1"/>
    <col min="13316" max="13317" width="11.42578125" style="529" customWidth="1"/>
    <col min="13318" max="13320" width="11.42578125" style="529"/>
    <col min="13321" max="13321" width="15.7109375" style="529" customWidth="1"/>
    <col min="13322" max="13568" width="11.42578125" style="529"/>
    <col min="13569" max="13569" width="2.7109375" style="529" customWidth="1"/>
    <col min="13570" max="13570" width="17.28515625" style="529" customWidth="1"/>
    <col min="13571" max="13571" width="23.28515625" style="529" customWidth="1"/>
    <col min="13572" max="13573" width="11.42578125" style="529" customWidth="1"/>
    <col min="13574" max="13576" width="11.42578125" style="529"/>
    <col min="13577" max="13577" width="15.7109375" style="529" customWidth="1"/>
    <col min="13578" max="13824" width="11.42578125" style="529"/>
    <col min="13825" max="13825" width="2.7109375" style="529" customWidth="1"/>
    <col min="13826" max="13826" width="17.28515625" style="529" customWidth="1"/>
    <col min="13827" max="13827" width="23.28515625" style="529" customWidth="1"/>
    <col min="13828" max="13829" width="11.42578125" style="529" customWidth="1"/>
    <col min="13830" max="13832" width="11.42578125" style="529"/>
    <col min="13833" max="13833" width="15.7109375" style="529" customWidth="1"/>
    <col min="13834" max="14080" width="11.42578125" style="529"/>
    <col min="14081" max="14081" width="2.7109375" style="529" customWidth="1"/>
    <col min="14082" max="14082" width="17.28515625" style="529" customWidth="1"/>
    <col min="14083" max="14083" width="23.28515625" style="529" customWidth="1"/>
    <col min="14084" max="14085" width="11.42578125" style="529" customWidth="1"/>
    <col min="14086" max="14088" width="11.42578125" style="529"/>
    <col min="14089" max="14089" width="15.7109375" style="529" customWidth="1"/>
    <col min="14090" max="14336" width="11.42578125" style="529"/>
    <col min="14337" max="14337" width="2.7109375" style="529" customWidth="1"/>
    <col min="14338" max="14338" width="17.28515625" style="529" customWidth="1"/>
    <col min="14339" max="14339" width="23.28515625" style="529" customWidth="1"/>
    <col min="14340" max="14341" width="11.42578125" style="529" customWidth="1"/>
    <col min="14342" max="14344" width="11.42578125" style="529"/>
    <col min="14345" max="14345" width="15.7109375" style="529" customWidth="1"/>
    <col min="14346" max="14592" width="11.42578125" style="529"/>
    <col min="14593" max="14593" width="2.7109375" style="529" customWidth="1"/>
    <col min="14594" max="14594" width="17.28515625" style="529" customWidth="1"/>
    <col min="14595" max="14595" width="23.28515625" style="529" customWidth="1"/>
    <col min="14596" max="14597" width="11.42578125" style="529" customWidth="1"/>
    <col min="14598" max="14600" width="11.42578125" style="529"/>
    <col min="14601" max="14601" width="15.7109375" style="529" customWidth="1"/>
    <col min="14602" max="14848" width="11.42578125" style="529"/>
    <col min="14849" max="14849" width="2.7109375" style="529" customWidth="1"/>
    <col min="14850" max="14850" width="17.28515625" style="529" customWidth="1"/>
    <col min="14851" max="14851" width="23.28515625" style="529" customWidth="1"/>
    <col min="14852" max="14853" width="11.42578125" style="529" customWidth="1"/>
    <col min="14854" max="14856" width="11.42578125" style="529"/>
    <col min="14857" max="14857" width="15.7109375" style="529" customWidth="1"/>
    <col min="14858" max="15104" width="11.42578125" style="529"/>
    <col min="15105" max="15105" width="2.7109375" style="529" customWidth="1"/>
    <col min="15106" max="15106" width="17.28515625" style="529" customWidth="1"/>
    <col min="15107" max="15107" width="23.28515625" style="529" customWidth="1"/>
    <col min="15108" max="15109" width="11.42578125" style="529" customWidth="1"/>
    <col min="15110" max="15112" width="11.42578125" style="529"/>
    <col min="15113" max="15113" width="15.7109375" style="529" customWidth="1"/>
    <col min="15114" max="15360" width="11.42578125" style="529"/>
    <col min="15361" max="15361" width="2.7109375" style="529" customWidth="1"/>
    <col min="15362" max="15362" width="17.28515625" style="529" customWidth="1"/>
    <col min="15363" max="15363" width="23.28515625" style="529" customWidth="1"/>
    <col min="15364" max="15365" width="11.42578125" style="529" customWidth="1"/>
    <col min="15366" max="15368" width="11.42578125" style="529"/>
    <col min="15369" max="15369" width="15.7109375" style="529" customWidth="1"/>
    <col min="15370" max="15616" width="11.42578125" style="529"/>
    <col min="15617" max="15617" width="2.7109375" style="529" customWidth="1"/>
    <col min="15618" max="15618" width="17.28515625" style="529" customWidth="1"/>
    <col min="15619" max="15619" width="23.28515625" style="529" customWidth="1"/>
    <col min="15620" max="15621" width="11.42578125" style="529" customWidth="1"/>
    <col min="15622" max="15624" width="11.42578125" style="529"/>
    <col min="15625" max="15625" width="15.7109375" style="529" customWidth="1"/>
    <col min="15626" max="15872" width="11.42578125" style="529"/>
    <col min="15873" max="15873" width="2.7109375" style="529" customWidth="1"/>
    <col min="15874" max="15874" width="17.28515625" style="529" customWidth="1"/>
    <col min="15875" max="15875" width="23.28515625" style="529" customWidth="1"/>
    <col min="15876" max="15877" width="11.42578125" style="529" customWidth="1"/>
    <col min="15878" max="15880" width="11.42578125" style="529"/>
    <col min="15881" max="15881" width="15.7109375" style="529" customWidth="1"/>
    <col min="15882" max="16128" width="11.42578125" style="529"/>
    <col min="16129" max="16129" width="2.7109375" style="529" customWidth="1"/>
    <col min="16130" max="16130" width="17.28515625" style="529" customWidth="1"/>
    <col min="16131" max="16131" width="23.28515625" style="529" customWidth="1"/>
    <col min="16132" max="16133" width="11.42578125" style="529" customWidth="1"/>
    <col min="16134" max="16136" width="11.42578125" style="529"/>
    <col min="16137" max="16137" width="15.7109375" style="529" customWidth="1"/>
    <col min="16138" max="16384" width="11.42578125" style="529"/>
  </cols>
  <sheetData>
    <row r="1" spans="1:11" s="491" customFormat="1" ht="32.25" customHeight="1" x14ac:dyDescent="0.2">
      <c r="A1" s="490"/>
      <c r="B1" s="490"/>
      <c r="C1" s="490"/>
      <c r="D1" s="490"/>
      <c r="E1" s="490"/>
      <c r="F1" s="490"/>
      <c r="G1" s="490"/>
      <c r="I1" s="492"/>
    </row>
    <row r="2" spans="1:11" s="494" customFormat="1" ht="13.15" customHeight="1" x14ac:dyDescent="0.2">
      <c r="A2" s="493"/>
      <c r="G2" s="495" t="s">
        <v>509</v>
      </c>
      <c r="H2" s="496"/>
      <c r="I2" s="496"/>
      <c r="K2" s="492"/>
    </row>
    <row r="3" spans="1:11" s="491" customFormat="1" ht="19.5" customHeight="1" x14ac:dyDescent="0.25">
      <c r="A3" s="497" t="s">
        <v>510</v>
      </c>
      <c r="D3" s="498"/>
    </row>
    <row r="4" spans="1:11" s="494" customFormat="1" ht="19.5" customHeight="1" x14ac:dyDescent="0.2">
      <c r="A4" s="493"/>
      <c r="G4" s="499"/>
      <c r="H4" s="496"/>
      <c r="I4" s="496"/>
    </row>
    <row r="5" spans="1:11" s="494" customFormat="1" ht="13.15" customHeight="1" x14ac:dyDescent="0.2">
      <c r="A5" s="493"/>
      <c r="G5" s="499"/>
      <c r="H5" s="496"/>
      <c r="I5" s="496"/>
    </row>
    <row r="6" spans="1:11" s="494" customFormat="1" ht="13.15" customHeight="1" x14ac:dyDescent="0.2">
      <c r="A6" s="500" t="s">
        <v>511</v>
      </c>
      <c r="B6" s="501"/>
      <c r="C6" s="501"/>
      <c r="D6" s="501"/>
      <c r="E6" s="501"/>
      <c r="F6" s="500"/>
      <c r="G6" s="500"/>
      <c r="H6" s="496"/>
      <c r="I6" s="496"/>
    </row>
    <row r="7" spans="1:11" s="494" customFormat="1" ht="13.15" customHeight="1" x14ac:dyDescent="0.2">
      <c r="A7" s="493"/>
      <c r="G7" s="499"/>
      <c r="H7" s="496"/>
      <c r="I7" s="496"/>
    </row>
    <row r="8" spans="1:11" s="499" customFormat="1" ht="13.15" customHeight="1" x14ac:dyDescent="0.2">
      <c r="B8" s="502" t="s">
        <v>512</v>
      </c>
      <c r="C8" s="503"/>
      <c r="D8" s="503"/>
      <c r="E8" s="504"/>
      <c r="F8" s="505"/>
      <c r="G8" s="505"/>
      <c r="H8" s="496"/>
      <c r="I8" s="496"/>
    </row>
    <row r="9" spans="1:11" s="499" customFormat="1" ht="13.15" customHeight="1" x14ac:dyDescent="0.2">
      <c r="A9" s="506"/>
      <c r="B9" s="507" t="s">
        <v>513</v>
      </c>
      <c r="C9" s="507"/>
      <c r="D9" s="508"/>
      <c r="E9" s="509"/>
      <c r="F9" s="509"/>
      <c r="H9" s="496"/>
      <c r="I9" s="496"/>
    </row>
    <row r="10" spans="1:11" s="499" customFormat="1" ht="13.15" customHeight="1" x14ac:dyDescent="0.2">
      <c r="A10" s="506"/>
      <c r="B10" s="510" t="s">
        <v>514</v>
      </c>
      <c r="C10" s="510"/>
      <c r="D10" s="511"/>
      <c r="E10" s="512"/>
      <c r="G10" s="513"/>
      <c r="H10" s="496"/>
      <c r="I10" s="496"/>
    </row>
    <row r="11" spans="1:11" s="499" customFormat="1" ht="13.15" customHeight="1" x14ac:dyDescent="0.2">
      <c r="A11" s="506"/>
      <c r="B11" s="514" t="s">
        <v>515</v>
      </c>
      <c r="C11" s="507"/>
      <c r="D11" s="511"/>
      <c r="E11" s="512"/>
      <c r="G11" s="513"/>
      <c r="H11" s="515"/>
      <c r="I11" s="515"/>
    </row>
    <row r="12" spans="1:11" s="499" customFormat="1" ht="13.15" customHeight="1" x14ac:dyDescent="0.2">
      <c r="A12" s="506"/>
      <c r="B12" s="516" t="s">
        <v>516</v>
      </c>
      <c r="C12" s="516"/>
      <c r="D12" s="511"/>
      <c r="E12" s="512"/>
      <c r="G12" s="513"/>
      <c r="H12" s="515"/>
      <c r="I12" s="515"/>
    </row>
    <row r="13" spans="1:11" s="499" customFormat="1" ht="13.15" customHeight="1" x14ac:dyDescent="0.2">
      <c r="A13" s="506"/>
      <c r="B13" s="516" t="s">
        <v>517</v>
      </c>
      <c r="C13" s="516"/>
      <c r="D13" s="511"/>
      <c r="E13" s="512"/>
      <c r="G13" s="513"/>
    </row>
    <row r="14" spans="1:11" s="499" customFormat="1" ht="13.15" customHeight="1" x14ac:dyDescent="0.2">
      <c r="A14" s="506"/>
      <c r="B14" s="516" t="s">
        <v>518</v>
      </c>
      <c r="C14" s="516"/>
      <c r="D14" s="511"/>
      <c r="E14" s="512"/>
      <c r="G14" s="513"/>
    </row>
    <row r="15" spans="1:11" s="499" customFormat="1" ht="13.15" customHeight="1" x14ac:dyDescent="0.2">
      <c r="A15" s="506"/>
      <c r="B15" s="516" t="s">
        <v>519</v>
      </c>
      <c r="C15" s="516"/>
      <c r="D15" s="511"/>
      <c r="E15" s="512"/>
      <c r="G15" s="513"/>
    </row>
    <row r="16" spans="1:11" s="499" customFormat="1" ht="13.15" customHeight="1" x14ac:dyDescent="0.2">
      <c r="A16" s="506"/>
      <c r="B16" s="517" t="s">
        <v>520</v>
      </c>
      <c r="C16" s="517"/>
      <c r="D16" s="511"/>
      <c r="E16" s="512"/>
      <c r="G16" s="513"/>
    </row>
    <row r="17" spans="1:7" s="499" customFormat="1" ht="13.15" customHeight="1" x14ac:dyDescent="0.2">
      <c r="A17" s="506"/>
      <c r="B17" s="517"/>
      <c r="C17" s="517"/>
      <c r="D17" s="511"/>
      <c r="E17" s="512"/>
      <c r="G17" s="513"/>
    </row>
    <row r="18" spans="1:7" s="499" customFormat="1" ht="13.15" customHeight="1" x14ac:dyDescent="0.2">
      <c r="B18" s="502" t="s">
        <v>521</v>
      </c>
      <c r="C18" s="518"/>
      <c r="D18" s="511"/>
      <c r="E18" s="512"/>
      <c r="G18" s="513"/>
    </row>
    <row r="19" spans="1:7" s="499" customFormat="1" ht="13.15" customHeight="1" x14ac:dyDescent="0.2">
      <c r="A19" s="506"/>
      <c r="B19" s="514" t="s">
        <v>522</v>
      </c>
      <c r="C19" s="507"/>
      <c r="D19" s="511"/>
      <c r="E19" s="512"/>
      <c r="G19" s="513"/>
    </row>
    <row r="20" spans="1:7" s="499" customFormat="1" ht="13.15" customHeight="1" x14ac:dyDescent="0.2">
      <c r="A20" s="506"/>
      <c r="B20" s="517" t="s">
        <v>523</v>
      </c>
      <c r="C20" s="517"/>
      <c r="D20" s="511"/>
      <c r="E20" s="512"/>
      <c r="G20" s="513"/>
    </row>
    <row r="21" spans="1:7" s="499" customFormat="1" ht="13.15" customHeight="1" x14ac:dyDescent="0.2">
      <c r="A21" s="506"/>
      <c r="B21" s="516" t="s">
        <v>524</v>
      </c>
      <c r="C21" s="516"/>
      <c r="D21" s="511"/>
      <c r="E21" s="512"/>
      <c r="G21" s="513"/>
    </row>
    <row r="22" spans="1:7" s="499" customFormat="1" ht="13.15" customHeight="1" x14ac:dyDescent="0.2">
      <c r="A22" s="506"/>
      <c r="B22" s="516" t="s">
        <v>525</v>
      </c>
      <c r="C22" s="516"/>
      <c r="D22" s="511"/>
      <c r="E22" s="512"/>
      <c r="G22" s="513"/>
    </row>
    <row r="23" spans="1:7" s="499" customFormat="1" ht="13.15" customHeight="1" x14ac:dyDescent="0.2">
      <c r="A23" s="506"/>
      <c r="B23" s="516" t="s">
        <v>526</v>
      </c>
      <c r="C23" s="516"/>
      <c r="D23" s="511"/>
      <c r="E23" s="512"/>
      <c r="G23" s="513"/>
    </row>
    <row r="24" spans="1:7" s="499" customFormat="1" ht="13.15" customHeight="1" x14ac:dyDescent="0.2">
      <c r="A24" s="506"/>
      <c r="B24" s="516" t="s">
        <v>527</v>
      </c>
      <c r="C24" s="516"/>
      <c r="D24" s="511"/>
      <c r="E24" s="512"/>
      <c r="G24" s="513"/>
    </row>
    <row r="25" spans="1:7" s="499" customFormat="1" ht="13.15" customHeight="1" x14ac:dyDescent="0.2">
      <c r="A25" s="506"/>
      <c r="B25" s="516" t="s">
        <v>528</v>
      </c>
      <c r="C25" s="516"/>
      <c r="D25" s="511"/>
      <c r="E25" s="512"/>
      <c r="G25" s="494"/>
    </row>
    <row r="26" spans="1:7" s="499" customFormat="1" ht="13.15" customHeight="1" x14ac:dyDescent="0.2">
      <c r="A26" s="506"/>
      <c r="B26" s="514" t="s">
        <v>529</v>
      </c>
      <c r="C26" s="507"/>
      <c r="D26" s="511"/>
      <c r="E26" s="512"/>
      <c r="G26" s="494"/>
    </row>
    <row r="27" spans="1:7" s="494" customFormat="1" ht="13.15" customHeight="1" x14ac:dyDescent="0.2">
      <c r="A27" s="519" t="s">
        <v>530</v>
      </c>
      <c r="B27" s="514" t="s">
        <v>530</v>
      </c>
      <c r="C27" s="507"/>
      <c r="D27" s="511"/>
      <c r="E27" s="512"/>
      <c r="F27" s="499"/>
    </row>
    <row r="28" spans="1:7" s="494" customFormat="1" ht="13.15" customHeight="1" x14ac:dyDescent="0.2">
      <c r="A28" s="506"/>
      <c r="B28" s="514" t="s">
        <v>531</v>
      </c>
      <c r="C28" s="507"/>
      <c r="D28" s="511"/>
      <c r="E28" s="512"/>
      <c r="F28" s="499"/>
    </row>
    <row r="29" spans="1:7" s="494" customFormat="1" ht="13.15" customHeight="1" x14ac:dyDescent="0.2">
      <c r="A29" s="506"/>
      <c r="B29" s="516" t="s">
        <v>532</v>
      </c>
      <c r="C29" s="520"/>
      <c r="D29" s="511"/>
      <c r="E29" s="512"/>
    </row>
    <row r="30" spans="1:7" s="494" customFormat="1" ht="13.15" customHeight="1" x14ac:dyDescent="0.2">
      <c r="A30" s="506"/>
      <c r="B30" s="516" t="s">
        <v>533</v>
      </c>
      <c r="C30" s="516"/>
      <c r="D30" s="511"/>
      <c r="E30" s="512"/>
    </row>
    <row r="31" spans="1:7" s="494" customFormat="1" ht="13.15" customHeight="1" x14ac:dyDescent="0.2">
      <c r="A31" s="506"/>
      <c r="B31" s="516" t="s">
        <v>534</v>
      </c>
      <c r="C31" s="516"/>
      <c r="D31" s="511"/>
      <c r="E31" s="512"/>
    </row>
    <row r="32" spans="1:7" s="494" customFormat="1" ht="13.15" customHeight="1" x14ac:dyDescent="0.2">
      <c r="A32" s="506"/>
      <c r="B32" s="521" t="s">
        <v>535</v>
      </c>
      <c r="C32" s="521"/>
      <c r="D32" s="511"/>
      <c r="E32" s="512"/>
    </row>
    <row r="33" spans="1:7" s="494" customFormat="1" ht="13.15" customHeight="1" x14ac:dyDescent="0.2">
      <c r="A33" s="506"/>
      <c r="B33" s="516" t="s">
        <v>536</v>
      </c>
      <c r="C33" s="516"/>
      <c r="D33" s="511"/>
      <c r="E33" s="512"/>
    </row>
    <row r="34" spans="1:7" s="494" customFormat="1" ht="13.15" customHeight="1" x14ac:dyDescent="0.2">
      <c r="A34" s="506"/>
      <c r="B34" s="516" t="s">
        <v>537</v>
      </c>
      <c r="C34" s="516"/>
      <c r="D34" s="511"/>
      <c r="E34" s="512"/>
    </row>
    <row r="35" spans="1:7" s="494" customFormat="1" ht="13.15" customHeight="1" x14ac:dyDescent="0.2">
      <c r="A35" s="506"/>
      <c r="B35" s="516" t="s">
        <v>538</v>
      </c>
      <c r="C35" s="516"/>
      <c r="D35" s="511"/>
      <c r="E35" s="512"/>
    </row>
    <row r="36" spans="1:7" s="494" customFormat="1" ht="13.15" customHeight="1" x14ac:dyDescent="0.2">
      <c r="A36" s="506"/>
      <c r="B36" s="521"/>
      <c r="C36" s="522"/>
      <c r="D36" s="511"/>
      <c r="E36" s="512"/>
    </row>
    <row r="37" spans="1:7" s="499" customFormat="1" ht="13.15" customHeight="1" x14ac:dyDescent="0.2">
      <c r="A37" s="523" t="s">
        <v>539</v>
      </c>
      <c r="B37" s="524"/>
      <c r="C37" s="524"/>
      <c r="D37" s="524"/>
      <c r="E37" s="524"/>
      <c r="F37" s="525"/>
      <c r="G37" s="525"/>
    </row>
    <row r="38" spans="1:7" ht="13.15" customHeight="1" x14ac:dyDescent="0.2">
      <c r="A38" s="526"/>
      <c r="B38" s="527"/>
      <c r="C38" s="527"/>
      <c r="D38" s="528"/>
      <c r="E38" s="528"/>
      <c r="F38" s="528"/>
      <c r="G38" s="528"/>
    </row>
    <row r="39" spans="1:7" ht="13.15" customHeight="1" x14ac:dyDescent="0.2">
      <c r="A39" s="530" t="s">
        <v>540</v>
      </c>
      <c r="B39" s="530"/>
      <c r="C39" s="530"/>
      <c r="D39" s="530"/>
      <c r="E39" s="530"/>
      <c r="F39" s="530"/>
      <c r="G39" s="530"/>
    </row>
    <row r="40" spans="1:7" ht="13.15" customHeight="1" x14ac:dyDescent="0.2">
      <c r="A40" s="506"/>
      <c r="B40" s="531"/>
      <c r="C40" s="531"/>
      <c r="D40" s="511"/>
      <c r="E40" s="512"/>
      <c r="F40" s="494"/>
      <c r="G40" s="494"/>
    </row>
    <row r="41" spans="1:7" ht="13.15" customHeight="1" x14ac:dyDescent="0.2">
      <c r="A41" s="532" t="s">
        <v>541</v>
      </c>
      <c r="B41" s="532"/>
      <c r="C41" s="532"/>
      <c r="D41" s="532"/>
      <c r="E41" s="532"/>
      <c r="F41" s="533"/>
      <c r="G41" s="533"/>
    </row>
    <row r="42" spans="1:7" ht="13.15" customHeight="1" x14ac:dyDescent="0.2">
      <c r="A42" s="533"/>
      <c r="B42" s="533"/>
      <c r="C42" s="533"/>
      <c r="D42" s="533"/>
      <c r="E42" s="533"/>
      <c r="F42" s="533"/>
      <c r="G42" s="533"/>
    </row>
    <row r="43" spans="1:7" ht="13.15" customHeight="1" x14ac:dyDescent="0.2">
      <c r="A43" s="534"/>
      <c r="B43" s="534"/>
      <c r="C43" s="534"/>
      <c r="D43" s="534"/>
      <c r="E43" s="534"/>
    </row>
    <row r="44" spans="1:7" ht="13.15" customHeight="1" x14ac:dyDescent="0.2">
      <c r="A44" s="535" t="s">
        <v>542</v>
      </c>
      <c r="B44" s="535"/>
      <c r="C44" s="535"/>
      <c r="D44" s="535"/>
      <c r="E44" s="535"/>
      <c r="F44" s="535"/>
      <c r="G44" s="535"/>
    </row>
    <row r="45" spans="1:7" ht="13.15" customHeight="1" x14ac:dyDescent="0.2">
      <c r="A45" s="530" t="s">
        <v>543</v>
      </c>
      <c r="B45" s="530"/>
      <c r="C45" s="536" t="s">
        <v>544</v>
      </c>
      <c r="D45" s="536"/>
      <c r="E45" s="536"/>
      <c r="F45" s="536"/>
      <c r="G45" s="53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BD0136CD-35A7-43FB-9F03-726BA261E934}"/>
    <hyperlink ref="A41:G42" r:id="rId2" display="Das Glossar enthält Erläuterungen zu allen statistisch relevanten Begriffen, die in den verschiedenen Produkten der Statistik der BA Verwendung finden." xr:uid="{904753D0-4697-4F1D-BD1D-B3B35687D4C3}"/>
    <hyperlink ref="A45:B45" r:id="rId3" display="Abkürzungsverzeichnis" xr:uid="{6BA37AD2-6333-4B05-8C7F-684EE7803446}"/>
    <hyperlink ref="C45" r:id="rId4" xr:uid="{CDD0ECE3-086E-44BA-95DD-3A5C17847F24}"/>
    <hyperlink ref="A39:G39" r:id="rId5" display="Die Qualitätsberichte der Statistik erläutern die Entstehung und Aussagekraft der jeweiligen Fachstatistik." xr:uid="{C5FF8A49-4D1D-4AB9-B3BE-4CB9055DB0DC}"/>
    <hyperlink ref="B9:D9" r:id="rId6" display="Arbeitsuche, Arbeitslosigkeit und Unterbeschäftigung" xr:uid="{F0307B5D-2942-4666-AFCF-8DC71CF46FD7}"/>
    <hyperlink ref="B10:C10" r:id="rId7" display="Ausbildungsmarkt" xr:uid="{E1B8BEE8-C854-4FED-8185-09C5C27DED08}"/>
    <hyperlink ref="B11:C11" r:id="rId8" display="Beschäftigung" xr:uid="{0C1DC9D7-3BB0-4F78-B338-0E5E3EEA6422}"/>
    <hyperlink ref="B12:C12" r:id="rId9" display="Einnahmen/Ausgaben" xr:uid="{223079EA-F667-4A74-AD73-7B2F8A37590C}"/>
    <hyperlink ref="B13:C13" r:id="rId10" display="Förderung und berufliche Rehabilitation" xr:uid="{8B61A67C-1E6A-4CC1-898F-2C954E0EEF9E}"/>
    <hyperlink ref="B14:C14" r:id="rId11" display="Gemeldete Arbeitsstellen" xr:uid="{26D878DA-98A8-4B29-AF4E-EF79C3C13391}"/>
    <hyperlink ref="B15:C15" r:id="rId12" display="Grundsicherung für Arbeitsuchende (SGB II)" xr:uid="{03D57A81-D6F4-4683-9401-AC40DA6DE66D}"/>
    <hyperlink ref="B16:C16" r:id="rId13" display="Leistungen SGB III" xr:uid="{B3E008B5-5444-40E4-9F58-D788CC22AECA}"/>
    <hyperlink ref="B19:C19" r:id="rId14" display="Berufe" xr:uid="{8CE663DB-E286-4426-8988-CE0F188C134D}"/>
    <hyperlink ref="B20:C20" r:id="rId15" display="Bildung" xr:uid="{954A4404-6297-4916-AAF3-4A499C542D48}"/>
    <hyperlink ref="B21:C21" r:id="rId16" display="Demografie" xr:uid="{9A40D50E-3D5D-4ED5-9B84-BD4658F7B473}"/>
    <hyperlink ref="B22:C22" r:id="rId17" display="Eingliederungsbilanzen" xr:uid="{7C9601C1-BA90-4D52-91F9-8015F7EB4224}"/>
    <hyperlink ref="B23:C23" r:id="rId18" display="Entgelt" xr:uid="{FC47D09A-439B-43EA-8154-13C71DC775A0}"/>
    <hyperlink ref="B24:C24" r:id="rId19" display="Fachkräftebedarf" xr:uid="{F93936F3-AB67-437D-B78B-05624654183D}"/>
    <hyperlink ref="B25:C25" r:id="rId20" display="Familien und Kinder" xr:uid="{3D8FF8B4-F098-4D65-AA37-FAF2C72628FC}"/>
    <hyperlink ref="B26:C26" r:id="rId21" display="Frauen und Männer" xr:uid="{B4DC8C55-DEDC-481B-A586-64ADCCEE5BCB}"/>
    <hyperlink ref="B28:C28" r:id="rId22" display="Langzeitarbeitslosigkeit" xr:uid="{BA2A65B5-84C2-4C8F-9B44-E09AAA003F46}"/>
    <hyperlink ref="B29:C29" r:id="rId23" display="Menschen mit Behinderungen" xr:uid="{B5329F60-AEE1-4938-B5F5-073999729900}"/>
    <hyperlink ref="B30:C30" r:id="rId24" display="Migration" xr:uid="{7583CEE7-D1F3-4818-B923-94BB5AD63C73}"/>
    <hyperlink ref="B31:C31" r:id="rId25" display="Regionale Mobilität" xr:uid="{F293E5CD-3E78-44E5-A6AB-B78562EB5777}"/>
    <hyperlink ref="B34:C34" r:id="rId26" display="Wirtschaftszweige" xr:uid="{4CF5CA3E-5B8A-4512-8DB9-0647B738AC87}"/>
    <hyperlink ref="B35:C35" r:id="rId27" display="Zeitarbeit" xr:uid="{9D4B26CB-D5C5-4BC8-B6ED-7F3824668721}"/>
    <hyperlink ref="A27" r:id="rId28" tooltip="Jüngere" display="https://statistik.arbeitsagentur.de/DE/Navigation/Statistiken/Themen-im-Fokus/Juengere/Juengere-Nav.html?mtm_campaign=Bericht" xr:uid="{A550F249-1CA8-4B5F-AD30-AD351EDCE43A}"/>
    <hyperlink ref="B27:C27" r:id="rId29" display="Jüngere" xr:uid="{CCFE24E6-FB27-4623-9EDF-168AB3195AC1}"/>
    <hyperlink ref="B33:C33" r:id="rId30" display="Ukraine-Krieg" xr:uid="{0AE726C7-2A64-4947-A7A6-D0BF47CAA628}"/>
    <hyperlink ref="A37:E37" r:id="rId31" display="Die Methodischen Hinweise der Statistik bieten ergänzende Informationen." xr:uid="{EDF6E636-565D-4ACA-93A0-87242A14792E}"/>
    <hyperlink ref="B32" r:id="rId32" xr:uid="{FB6C2233-6E34-48B4-BEDB-D125F08D232C}"/>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ACA8A-4B0B-4E61-9807-4DAD81351C77}">
  <sheetPr codeName="Tabelle13">
    <pageSetUpPr autoPageBreaks="0"/>
  </sheetPr>
  <dimension ref="A1:G62"/>
  <sheetViews>
    <sheetView showGridLines="0" zoomScaleNormal="100" workbookViewId="0"/>
  </sheetViews>
  <sheetFormatPr baseColWidth="10" defaultColWidth="11.140625" defaultRowHeight="16.5" customHeight="1" x14ac:dyDescent="0.2"/>
  <cols>
    <col min="1" max="1" width="4.42578125" style="14" customWidth="1"/>
    <col min="2" max="4" width="15.140625" style="14" customWidth="1"/>
    <col min="5" max="5" width="6.42578125" style="14" customWidth="1"/>
    <col min="6" max="6" width="20.7109375" style="14" customWidth="1"/>
    <col min="7" max="7" width="13.28515625" style="15" customWidth="1"/>
    <col min="8" max="16384" width="11.140625" style="14"/>
  </cols>
  <sheetData>
    <row r="1" spans="1:7" s="13" customFormat="1" ht="33.75" customHeight="1" x14ac:dyDescent="0.2">
      <c r="A1" s="10"/>
      <c r="B1" s="11"/>
      <c r="C1" s="11"/>
      <c r="D1" s="11"/>
      <c r="E1" s="11"/>
      <c r="F1" s="11"/>
      <c r="G1" s="12" t="s">
        <v>38</v>
      </c>
    </row>
    <row r="2" spans="1:7" ht="12.75" customHeight="1" x14ac:dyDescent="0.2"/>
    <row r="3" spans="1:7" ht="12.75" x14ac:dyDescent="0.2"/>
    <row r="4" spans="1:7" ht="15.75" x14ac:dyDescent="0.25">
      <c r="A4" s="16" t="s">
        <v>39</v>
      </c>
      <c r="C4" s="16"/>
      <c r="D4" s="16"/>
      <c r="E4" s="16"/>
      <c r="F4" s="16"/>
    </row>
    <row r="5" spans="1:7" ht="12.75" x14ac:dyDescent="0.2"/>
    <row r="6" spans="1:7" ht="12.75" x14ac:dyDescent="0.2"/>
    <row r="7" spans="1:7" ht="15" x14ac:dyDescent="0.25">
      <c r="A7" s="17" t="s">
        <v>5</v>
      </c>
      <c r="C7" s="18"/>
      <c r="D7" s="18"/>
      <c r="E7" s="18"/>
      <c r="F7" s="18"/>
    </row>
    <row r="8" spans="1:7" ht="15" customHeight="1" x14ac:dyDescent="0.2">
      <c r="A8" s="15" t="s">
        <v>7</v>
      </c>
      <c r="C8" s="19"/>
      <c r="D8" s="19"/>
      <c r="E8" s="19"/>
      <c r="F8" s="19"/>
    </row>
    <row r="9" spans="1:7" ht="15" customHeight="1" x14ac:dyDescent="0.2">
      <c r="A9" s="19" t="s">
        <v>40</v>
      </c>
      <c r="C9" s="19"/>
      <c r="D9" s="19"/>
      <c r="E9" s="19"/>
      <c r="F9" s="19"/>
    </row>
    <row r="10" spans="1:7" ht="15" customHeight="1" x14ac:dyDescent="0.2"/>
    <row r="11" spans="1:7" ht="15" customHeight="1" x14ac:dyDescent="0.2">
      <c r="A11" s="17"/>
    </row>
    <row r="12" spans="1:7" s="15" customFormat="1" ht="15" customHeight="1" x14ac:dyDescent="0.2">
      <c r="A12" s="17" t="s">
        <v>41</v>
      </c>
      <c r="B12" s="17"/>
      <c r="C12" s="17"/>
      <c r="D12" s="17"/>
      <c r="E12" s="17"/>
    </row>
    <row r="13" spans="1:7" s="15" customFormat="1" ht="15" customHeight="1" x14ac:dyDescent="0.2">
      <c r="A13" s="15" t="s">
        <v>42</v>
      </c>
      <c r="F13" s="20"/>
    </row>
    <row r="14" spans="1:7" s="15" customFormat="1" ht="15" customHeight="1" x14ac:dyDescent="0.2">
      <c r="B14" s="15" t="s">
        <v>43</v>
      </c>
      <c r="F14" s="20"/>
      <c r="G14" s="21" t="s">
        <v>44</v>
      </c>
    </row>
    <row r="15" spans="1:7" s="15" customFormat="1" ht="15" customHeight="1" x14ac:dyDescent="0.2">
      <c r="A15" s="15" t="s">
        <v>45</v>
      </c>
      <c r="F15" s="20"/>
    </row>
    <row r="16" spans="1:7" s="15" customFormat="1" ht="15" customHeight="1" x14ac:dyDescent="0.2">
      <c r="B16" s="15" t="s">
        <v>46</v>
      </c>
      <c r="F16" s="20"/>
    </row>
    <row r="17" spans="1:7" s="15" customFormat="1" ht="15" customHeight="1" x14ac:dyDescent="0.2">
      <c r="B17" s="15" t="s">
        <v>47</v>
      </c>
      <c r="F17" s="20"/>
      <c r="G17" s="21" t="s">
        <v>48</v>
      </c>
    </row>
    <row r="18" spans="1:7" s="15" customFormat="1" ht="15" customHeight="1" x14ac:dyDescent="0.2">
      <c r="F18" s="20"/>
    </row>
    <row r="19" spans="1:7" s="15" customFormat="1" ht="15" customHeight="1" x14ac:dyDescent="0.2">
      <c r="A19" s="17" t="s">
        <v>49</v>
      </c>
      <c r="F19" s="20"/>
    </row>
    <row r="20" spans="1:7" s="15" customFormat="1" ht="15" customHeight="1" x14ac:dyDescent="0.2">
      <c r="B20" s="15" t="s">
        <v>50</v>
      </c>
      <c r="F20" s="20"/>
      <c r="G20" s="21" t="s">
        <v>51</v>
      </c>
    </row>
    <row r="21" spans="1:7" s="15" customFormat="1" ht="15" customHeight="1" x14ac:dyDescent="0.2">
      <c r="B21" s="15" t="s">
        <v>43</v>
      </c>
      <c r="F21" s="20"/>
      <c r="G21" s="21" t="s">
        <v>52</v>
      </c>
    </row>
    <row r="22" spans="1:7" s="15" customFormat="1" ht="15" customHeight="1" x14ac:dyDescent="0.2">
      <c r="B22" s="15" t="s">
        <v>53</v>
      </c>
      <c r="F22" s="20"/>
      <c r="G22" s="21" t="s">
        <v>54</v>
      </c>
    </row>
    <row r="23" spans="1:7" s="15" customFormat="1" ht="15" customHeight="1" x14ac:dyDescent="0.2">
      <c r="B23" s="15" t="s">
        <v>55</v>
      </c>
      <c r="F23" s="20"/>
      <c r="G23" s="21" t="s">
        <v>56</v>
      </c>
    </row>
    <row r="24" spans="1:7" s="15" customFormat="1" ht="15" customHeight="1" x14ac:dyDescent="0.2">
      <c r="F24" s="20"/>
    </row>
    <row r="25" spans="1:7" s="15" customFormat="1" ht="15" customHeight="1" x14ac:dyDescent="0.2">
      <c r="A25" s="17" t="s">
        <v>57</v>
      </c>
      <c r="F25" s="20"/>
    </row>
    <row r="26" spans="1:7" s="15" customFormat="1" ht="15" customHeight="1" x14ac:dyDescent="0.2">
      <c r="B26" s="15" t="s">
        <v>50</v>
      </c>
      <c r="F26" s="20"/>
      <c r="G26" s="21" t="s">
        <v>58</v>
      </c>
    </row>
    <row r="27" spans="1:7" s="15" customFormat="1" ht="15" customHeight="1" x14ac:dyDescent="0.2">
      <c r="B27" s="15" t="s">
        <v>43</v>
      </c>
      <c r="F27" s="20"/>
      <c r="G27" s="21" t="s">
        <v>59</v>
      </c>
    </row>
    <row r="28" spans="1:7" s="15" customFormat="1" ht="15" customHeight="1" x14ac:dyDescent="0.2">
      <c r="B28" s="15" t="s">
        <v>53</v>
      </c>
      <c r="F28" s="20"/>
      <c r="G28" s="21" t="s">
        <v>60</v>
      </c>
    </row>
    <row r="29" spans="1:7" s="15" customFormat="1" ht="15" customHeight="1" x14ac:dyDescent="0.2">
      <c r="A29" s="15" t="s">
        <v>61</v>
      </c>
      <c r="B29" s="15" t="s">
        <v>55</v>
      </c>
      <c r="F29" s="20"/>
      <c r="G29" s="21" t="s">
        <v>62</v>
      </c>
    </row>
    <row r="30" spans="1:7" s="15" customFormat="1" ht="15" customHeight="1" x14ac:dyDescent="0.2">
      <c r="F30" s="20"/>
    </row>
    <row r="31" spans="1:7" s="15" customFormat="1" ht="15" customHeight="1" x14ac:dyDescent="0.2">
      <c r="A31" s="17" t="s">
        <v>63</v>
      </c>
      <c r="F31" s="20"/>
    </row>
    <row r="32" spans="1:7" s="15" customFormat="1" ht="15" customHeight="1" x14ac:dyDescent="0.2">
      <c r="B32" s="15" t="s">
        <v>64</v>
      </c>
      <c r="F32" s="20"/>
      <c r="G32" s="21" t="s">
        <v>65</v>
      </c>
    </row>
    <row r="33" spans="1:7" s="15" customFormat="1" ht="15" customHeight="1" x14ac:dyDescent="0.2">
      <c r="B33" s="15" t="s">
        <v>53</v>
      </c>
      <c r="F33" s="20"/>
      <c r="G33" s="21" t="s">
        <v>66</v>
      </c>
    </row>
    <row r="34" spans="1:7" s="15" customFormat="1" ht="15" customHeight="1" x14ac:dyDescent="0.2">
      <c r="B34" s="15" t="s">
        <v>55</v>
      </c>
      <c r="F34" s="20"/>
      <c r="G34" s="21" t="s">
        <v>67</v>
      </c>
    </row>
    <row r="35" spans="1:7" s="15" customFormat="1" ht="15" customHeight="1" x14ac:dyDescent="0.2">
      <c r="F35" s="20"/>
    </row>
    <row r="36" spans="1:7" s="15" customFormat="1" ht="15" customHeight="1" x14ac:dyDescent="0.2">
      <c r="A36" s="17" t="s">
        <v>68</v>
      </c>
      <c r="F36" s="20"/>
    </row>
    <row r="37" spans="1:7" s="15" customFormat="1" ht="15" customHeight="1" x14ac:dyDescent="0.2">
      <c r="B37" s="15" t="s">
        <v>53</v>
      </c>
      <c r="F37" s="20"/>
      <c r="G37" s="21" t="s">
        <v>69</v>
      </c>
    </row>
    <row r="38" spans="1:7" s="15" customFormat="1" ht="15" customHeight="1" x14ac:dyDescent="0.2">
      <c r="B38" s="15" t="s">
        <v>55</v>
      </c>
      <c r="F38" s="20"/>
      <c r="G38" s="21" t="s">
        <v>70</v>
      </c>
    </row>
    <row r="39" spans="1:7" s="15" customFormat="1" ht="15" customHeight="1" x14ac:dyDescent="0.2">
      <c r="F39" s="20"/>
    </row>
    <row r="40" spans="1:7" s="15" customFormat="1" ht="15" customHeight="1" x14ac:dyDescent="0.2">
      <c r="A40" s="17" t="s">
        <v>71</v>
      </c>
      <c r="F40" s="20"/>
    </row>
    <row r="41" spans="1:7" s="15" customFormat="1" ht="32.25" customHeight="1" x14ac:dyDescent="0.2">
      <c r="B41" s="22" t="s">
        <v>72</v>
      </c>
      <c r="C41" s="22"/>
      <c r="D41" s="22"/>
      <c r="E41" s="22"/>
      <c r="F41" s="22"/>
      <c r="G41" s="21" t="s">
        <v>73</v>
      </c>
    </row>
    <row r="42" spans="1:7" s="15" customFormat="1" ht="15" customHeight="1" x14ac:dyDescent="0.2">
      <c r="F42" s="20"/>
    </row>
    <row r="43" spans="1:7" s="15" customFormat="1" ht="15" customHeight="1" x14ac:dyDescent="0.2">
      <c r="A43" s="17" t="s">
        <v>74</v>
      </c>
      <c r="F43" s="20"/>
      <c r="G43" s="21"/>
    </row>
    <row r="44" spans="1:7" s="15" customFormat="1" ht="12.75" x14ac:dyDescent="0.2">
      <c r="A44" s="19"/>
      <c r="B44" s="19"/>
      <c r="C44" s="19"/>
      <c r="D44" s="19"/>
      <c r="E44" s="19"/>
      <c r="F44" s="19"/>
    </row>
    <row r="45" spans="1:7" s="15" customFormat="1" ht="12.75" x14ac:dyDescent="0.2">
      <c r="B45" s="19" t="s">
        <v>75</v>
      </c>
      <c r="C45" s="19"/>
      <c r="D45" s="19"/>
      <c r="E45" s="19"/>
      <c r="F45" s="23"/>
      <c r="G45" s="20" t="s">
        <v>76</v>
      </c>
    </row>
    <row r="46" spans="1:7" s="15" customFormat="1" ht="12.75" x14ac:dyDescent="0.2">
      <c r="B46" s="19" t="s">
        <v>77</v>
      </c>
      <c r="C46" s="19"/>
      <c r="D46" s="19"/>
      <c r="E46" s="19"/>
      <c r="F46" s="23"/>
      <c r="G46" s="20" t="s">
        <v>78</v>
      </c>
    </row>
    <row r="47" spans="1:7" s="15" customFormat="1" ht="12.75" x14ac:dyDescent="0.2">
      <c r="B47" s="19" t="s">
        <v>79</v>
      </c>
      <c r="C47" s="19"/>
      <c r="D47" s="19"/>
      <c r="E47" s="19"/>
      <c r="F47" s="23"/>
      <c r="G47" s="20" t="s">
        <v>80</v>
      </c>
    </row>
    <row r="48" spans="1:7" s="15" customFormat="1" ht="12.75" x14ac:dyDescent="0.2">
      <c r="B48" s="19" t="s">
        <v>81</v>
      </c>
      <c r="C48" s="19"/>
      <c r="D48" s="19"/>
      <c r="E48" s="19"/>
      <c r="F48" s="23"/>
      <c r="G48" s="20" t="s">
        <v>82</v>
      </c>
    </row>
    <row r="49" spans="1:7" s="15" customFormat="1" ht="12.75" x14ac:dyDescent="0.2">
      <c r="B49" s="19"/>
      <c r="C49" s="19"/>
      <c r="D49" s="19"/>
      <c r="E49" s="19"/>
      <c r="F49" s="19"/>
      <c r="G49" s="21"/>
    </row>
    <row r="50" spans="1:7" s="15" customFormat="1" ht="12.75" x14ac:dyDescent="0.2">
      <c r="B50" s="19"/>
      <c r="D50" s="24"/>
      <c r="E50" s="24"/>
      <c r="F50" s="24"/>
    </row>
    <row r="51" spans="1:7" s="15" customFormat="1" ht="12.75" x14ac:dyDescent="0.2">
      <c r="B51" s="19"/>
      <c r="C51" s="25"/>
      <c r="D51" s="25"/>
      <c r="E51" s="25"/>
      <c r="F51" s="25"/>
    </row>
    <row r="52" spans="1:7" s="15" customFormat="1" ht="12.75" x14ac:dyDescent="0.2">
      <c r="B52" s="19"/>
      <c r="C52" s="19"/>
      <c r="D52" s="19"/>
      <c r="E52" s="19"/>
      <c r="F52" s="19"/>
    </row>
    <row r="53" spans="1:7" s="15" customFormat="1" ht="12.75" x14ac:dyDescent="0.2">
      <c r="B53" s="19"/>
      <c r="C53" s="19"/>
      <c r="D53" s="19"/>
      <c r="E53" s="19"/>
      <c r="F53" s="19"/>
    </row>
    <row r="54" spans="1:7" s="15" customFormat="1" ht="12.75" x14ac:dyDescent="0.2">
      <c r="B54" s="7"/>
      <c r="D54" s="26"/>
      <c r="E54" s="26"/>
      <c r="F54" s="26"/>
    </row>
    <row r="55" spans="1:7" ht="12.75" x14ac:dyDescent="0.2">
      <c r="A55" s="15"/>
      <c r="B55" s="27"/>
      <c r="C55" s="28"/>
      <c r="D55" s="28"/>
      <c r="E55" s="28"/>
      <c r="F55" s="28"/>
    </row>
    <row r="56" spans="1:7" ht="12.75" x14ac:dyDescent="0.2">
      <c r="A56" s="15"/>
      <c r="B56" s="29"/>
    </row>
    <row r="57" spans="1:7" ht="12.75" x14ac:dyDescent="0.2">
      <c r="A57" s="15"/>
    </row>
    <row r="58" spans="1:7" ht="12.75" x14ac:dyDescent="0.2">
      <c r="A58" s="15"/>
    </row>
    <row r="59" spans="1:7" ht="12.75" x14ac:dyDescent="0.2">
      <c r="A59" s="15"/>
      <c r="E59" s="30"/>
    </row>
    <row r="60" spans="1:7" ht="12.75" x14ac:dyDescent="0.2">
      <c r="B60" s="29"/>
    </row>
    <row r="61" spans="1:7" ht="12.75" x14ac:dyDescent="0.2">
      <c r="B61" s="31"/>
    </row>
    <row r="62" spans="1:7" ht="12.75" x14ac:dyDescent="0.2"/>
  </sheetData>
  <mergeCells count="1">
    <mergeCell ref="B41:F41"/>
  </mergeCells>
  <hyperlinks>
    <hyperlink ref="G14" location="'Tabelle 1'!A1" display="'Tabelle 1'!A1" xr:uid="{A94D67E8-CE33-400A-8072-780433E9F4DF}"/>
    <hyperlink ref="G17" location="'Diagramm'!A1" display="'Diagramm'!A1" xr:uid="{FF325318-AE2C-44DB-96A5-79429DCE800C}"/>
    <hyperlink ref="G20" location="'Tabelle 2.1'!A1" display="'Tabelle 2.1'!A1" xr:uid="{BF50845F-785D-4C22-97BC-3F24A9AD09BC}"/>
    <hyperlink ref="G21" location="'Tabelle 2.2'!A1" display="'Tabelle 2.2'!A1" xr:uid="{4B766D0B-B200-49E3-B677-B49B339B72A0}"/>
    <hyperlink ref="G22" location="'Tabelle 2.3'!A1" display="'Tabelle 2.3'!A1" xr:uid="{A644101B-1BBD-4D7F-A8DD-7A0EE1ACD26F}"/>
    <hyperlink ref="G23" location="'Tabelle 2.4'!A1" display="'Tabelle 2.4'!A1" xr:uid="{BA3BA474-26E8-40ED-9F76-B4EC8FCAAA00}"/>
    <hyperlink ref="G26" location="'Tabelle 3.1'!A1" display="'Tabelle 3.1'!A1" xr:uid="{13B3600E-6EEC-40DD-B1BD-523D8A9EAE79}"/>
    <hyperlink ref="G27" location="'Tabelle 3.2'!A1" display="'Tabelle 3.2'!A1" xr:uid="{4A55BF58-9BFE-49C2-AE1D-8D50190D4DA3}"/>
    <hyperlink ref="G28" location="'Tabelle 3.3'!A1" display="'Tabelle 3.3'!A1" xr:uid="{DE83FA6C-4358-4256-A309-2772FF280979}"/>
    <hyperlink ref="G29" location="'Tabelle 3.4'!A1" display="'Tabelle 3.4'!A1" xr:uid="{EBDAD425-3A80-4EF1-9107-603D7001E1DB}"/>
    <hyperlink ref="G32" location="'Tabelle 4.1'!A1" display="'Tabelle 4.1'!A1" xr:uid="{871211CE-DF6D-4CA9-A256-F3F103733205}"/>
    <hyperlink ref="G33" location="'Tabelle 4.2'!A1" display="'Tabelle 4.2'!A1" xr:uid="{0EDBBB3A-9A34-4D6F-89EB-00030A1C9249}"/>
    <hyperlink ref="G34" location="'Tabelle 4.3'!A1" display="'Tabelle 4.3'!A1" xr:uid="{91E7153F-B193-4BE7-B2E8-C9920C792428}"/>
    <hyperlink ref="G37" location="'Tabelle 5.1'!A1" display="'Tabelle 5.1'!A1" xr:uid="{1A3AEE9D-53C7-491C-AA6D-213AF9D39AE2}"/>
    <hyperlink ref="G38" location="'Tabelle 5.2'!A1" display="'Tabelle 5.2'!A1" xr:uid="{6123CE76-61A9-41A2-9E02-7F935A2000BE}"/>
    <hyperlink ref="G41" location="'Tabelle 6'!A1" display="'Tabelle 6'!A1" xr:uid="{53CC2DC4-1800-405C-8BB6-05C193796633}"/>
    <hyperlink ref="G45" location="'Hinweis - Berufsaggregate'!A1" display="Hinw Berufsagg" xr:uid="{4CB3079C-4CFC-438C-8632-4D9246B4252C}"/>
    <hyperlink ref="G46" location="Hinweis_Befristung!A1" display="Hinw Befristung" xr:uid="{DC18E15E-8ECB-442A-B382-E8F44724CDC1}"/>
    <hyperlink ref="G47" location="Hinweis_beg_been_BV!A1" display="Hinw beg_been_BV" xr:uid="{10B4B658-7DAD-4135-B33C-051187854E58}"/>
    <hyperlink ref="G48" location="Hinweise_SvB_GB!A1" display="Hinw SvB GB" xr:uid="{E0954FED-ABE0-426D-95AC-E8946418F595}"/>
  </hyperlinks>
  <printOptions horizontalCentered="1"/>
  <pageMargins left="0.25" right="0.25" top="0.75" bottom="0.75" header="0.3" footer="0.3"/>
  <pageSetup paperSize="9" scale="97"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81819-BCF0-42D2-8273-187A9B89CB12}">
  <sheetPr codeName="Tabelle1">
    <pageSetUpPr fitToPage="1"/>
  </sheetPr>
  <dimension ref="A1:O126"/>
  <sheetViews>
    <sheetView showGridLines="0" zoomScaleNormal="100" workbookViewId="0"/>
  </sheetViews>
  <sheetFormatPr baseColWidth="10" defaultColWidth="8.85546875" defaultRowHeight="15.95" customHeight="1" x14ac:dyDescent="0.2"/>
  <cols>
    <col min="1" max="1" width="3.7109375" style="53" customWidth="1"/>
    <col min="2" max="2" width="18.85546875" style="53" bestFit="1"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83</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42"/>
      <c r="F5" s="42"/>
      <c r="G5" s="42"/>
      <c r="H5" s="42"/>
      <c r="I5" s="42"/>
      <c r="J5" s="42"/>
    </row>
    <row r="6" spans="1:15" s="39" customFormat="1" ht="11.25" customHeight="1" x14ac:dyDescent="0.2">
      <c r="A6" s="43"/>
      <c r="B6" s="44"/>
      <c r="C6" s="44"/>
      <c r="D6" s="44"/>
      <c r="E6" s="44"/>
      <c r="F6" s="44"/>
      <c r="G6" s="44"/>
      <c r="H6" s="44"/>
      <c r="I6" s="44"/>
      <c r="J6" s="44"/>
    </row>
    <row r="7" spans="1:15" customFormat="1" ht="12" customHeight="1" x14ac:dyDescent="0.2">
      <c r="A7" s="45" t="s">
        <v>85</v>
      </c>
      <c r="B7" s="46"/>
      <c r="C7" s="47" t="s">
        <v>86</v>
      </c>
      <c r="D7" s="48" t="s">
        <v>87</v>
      </c>
      <c r="E7" s="49"/>
      <c r="F7" s="49"/>
      <c r="G7" s="49"/>
      <c r="H7" s="50"/>
      <c r="I7" s="51" t="s">
        <v>88</v>
      </c>
      <c r="J7" s="52"/>
      <c r="K7" s="53"/>
      <c r="L7" s="53"/>
      <c r="M7" s="53"/>
      <c r="N7" s="53"/>
      <c r="O7" s="53"/>
    </row>
    <row r="8" spans="1:15" ht="34.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8" customHeight="1" x14ac:dyDescent="0.2">
      <c r="A11" s="68" t="s">
        <v>49</v>
      </c>
      <c r="B11" s="69"/>
      <c r="C11" s="70"/>
      <c r="D11" s="71"/>
      <c r="E11" s="72"/>
      <c r="F11" s="72"/>
      <c r="G11" s="72"/>
      <c r="H11" s="73"/>
      <c r="I11" s="74"/>
      <c r="J11" s="75"/>
    </row>
    <row r="12" spans="1:15" ht="13.5" customHeight="1" x14ac:dyDescent="0.2">
      <c r="A12" s="76" t="s">
        <v>96</v>
      </c>
      <c r="B12" s="77"/>
      <c r="C12" s="78">
        <v>100</v>
      </c>
      <c r="D12" s="79">
        <v>129883</v>
      </c>
      <c r="E12" s="79">
        <v>128398</v>
      </c>
      <c r="F12" s="79">
        <v>128617</v>
      </c>
      <c r="G12" s="79">
        <v>128866</v>
      </c>
      <c r="H12" s="79">
        <v>128470</v>
      </c>
      <c r="I12" s="80">
        <v>1413</v>
      </c>
      <c r="J12" s="81">
        <v>1.0998676733867829</v>
      </c>
      <c r="N12" s="82"/>
    </row>
    <row r="13" spans="1:15" ht="13.5" customHeight="1" x14ac:dyDescent="0.2">
      <c r="A13" s="83" t="s">
        <v>97</v>
      </c>
      <c r="B13" s="84" t="s">
        <v>98</v>
      </c>
      <c r="C13" s="78">
        <v>48.632230545952893</v>
      </c>
      <c r="D13" s="79">
        <v>63165</v>
      </c>
      <c r="E13" s="79">
        <v>62478</v>
      </c>
      <c r="F13" s="79">
        <v>62592</v>
      </c>
      <c r="G13" s="79">
        <v>62607</v>
      </c>
      <c r="H13" s="79">
        <v>62634</v>
      </c>
      <c r="I13" s="80">
        <v>531</v>
      </c>
      <c r="J13" s="81">
        <v>0.84778235463166973</v>
      </c>
    </row>
    <row r="14" spans="1:15" ht="13.5" customHeight="1" x14ac:dyDescent="0.2">
      <c r="A14" s="85"/>
      <c r="B14" s="84" t="s">
        <v>99</v>
      </c>
      <c r="C14" s="78">
        <v>51.367769454047107</v>
      </c>
      <c r="D14" s="79">
        <v>66718</v>
      </c>
      <c r="E14" s="79">
        <v>65920</v>
      </c>
      <c r="F14" s="79">
        <v>66025</v>
      </c>
      <c r="G14" s="79">
        <v>66259</v>
      </c>
      <c r="H14" s="79">
        <v>65836</v>
      </c>
      <c r="I14" s="80">
        <v>882</v>
      </c>
      <c r="J14" s="81">
        <v>1.3396925694149098</v>
      </c>
    </row>
    <row r="15" spans="1:15" ht="13.5" customHeight="1" x14ac:dyDescent="0.2">
      <c r="A15" s="83" t="s">
        <v>97</v>
      </c>
      <c r="B15" s="86" t="s">
        <v>100</v>
      </c>
      <c r="C15" s="78">
        <v>10.178391321420047</v>
      </c>
      <c r="D15" s="79">
        <v>13220</v>
      </c>
      <c r="E15" s="79">
        <v>12557</v>
      </c>
      <c r="F15" s="79">
        <v>12983</v>
      </c>
      <c r="G15" s="79">
        <v>13657</v>
      </c>
      <c r="H15" s="79">
        <v>13774</v>
      </c>
      <c r="I15" s="80">
        <v>-554</v>
      </c>
      <c r="J15" s="81">
        <v>-4.0220705677363151</v>
      </c>
    </row>
    <row r="16" spans="1:15" ht="13.5" customHeight="1" x14ac:dyDescent="0.2">
      <c r="A16" s="83"/>
      <c r="B16" s="86" t="s">
        <v>101</v>
      </c>
      <c r="C16" s="78">
        <v>66.645365444284465</v>
      </c>
      <c r="D16" s="79">
        <v>86561</v>
      </c>
      <c r="E16" s="79">
        <v>85940</v>
      </c>
      <c r="F16" s="79">
        <v>85869</v>
      </c>
      <c r="G16" s="79">
        <v>85664</v>
      </c>
      <c r="H16" s="79">
        <v>85521</v>
      </c>
      <c r="I16" s="80">
        <v>1040</v>
      </c>
      <c r="J16" s="81">
        <v>1.2160755837747454</v>
      </c>
    </row>
    <row r="17" spans="1:10" ht="13.5" customHeight="1" x14ac:dyDescent="0.2">
      <c r="A17" s="83"/>
      <c r="B17" s="86" t="s">
        <v>102</v>
      </c>
      <c r="C17" s="78">
        <v>20.986580229899218</v>
      </c>
      <c r="D17" s="79">
        <v>27258</v>
      </c>
      <c r="E17" s="79">
        <v>27219</v>
      </c>
      <c r="F17" s="79">
        <v>27193</v>
      </c>
      <c r="G17" s="79">
        <v>27078</v>
      </c>
      <c r="H17" s="79">
        <v>26848</v>
      </c>
      <c r="I17" s="80">
        <v>410</v>
      </c>
      <c r="J17" s="81">
        <v>1.5271156138259834</v>
      </c>
    </row>
    <row r="18" spans="1:10" ht="13.5" customHeight="1" x14ac:dyDescent="0.2">
      <c r="A18" s="85"/>
      <c r="B18" s="86" t="s">
        <v>103</v>
      </c>
      <c r="C18" s="78">
        <v>2.1896630043962642</v>
      </c>
      <c r="D18" s="79">
        <v>2844</v>
      </c>
      <c r="E18" s="79">
        <v>2682</v>
      </c>
      <c r="F18" s="79">
        <v>2572</v>
      </c>
      <c r="G18" s="79">
        <v>2467</v>
      </c>
      <c r="H18" s="79">
        <v>2327</v>
      </c>
      <c r="I18" s="80">
        <v>517</v>
      </c>
      <c r="J18" s="81">
        <v>22.21744735711216</v>
      </c>
    </row>
    <row r="19" spans="1:10" ht="13.5" customHeight="1" x14ac:dyDescent="0.2">
      <c r="A19" s="85"/>
      <c r="B19" s="86" t="s">
        <v>104</v>
      </c>
      <c r="C19" s="78">
        <v>0.97164371010832828</v>
      </c>
      <c r="D19" s="79">
        <v>1262</v>
      </c>
      <c r="E19" s="79">
        <v>1246</v>
      </c>
      <c r="F19" s="79">
        <v>1173</v>
      </c>
      <c r="G19" s="79">
        <v>1008</v>
      </c>
      <c r="H19" s="79">
        <v>985</v>
      </c>
      <c r="I19" s="80">
        <v>277</v>
      </c>
      <c r="J19" s="81">
        <v>28.121827411167512</v>
      </c>
    </row>
    <row r="20" spans="1:10" ht="13.5" customHeight="1" x14ac:dyDescent="0.2">
      <c r="A20" s="83" t="s">
        <v>105</v>
      </c>
      <c r="B20" s="87" t="s">
        <v>106</v>
      </c>
      <c r="C20" s="78">
        <v>66.752384838662493</v>
      </c>
      <c r="D20" s="79">
        <v>86700</v>
      </c>
      <c r="E20" s="79">
        <v>85599</v>
      </c>
      <c r="F20" s="79">
        <v>86028</v>
      </c>
      <c r="G20" s="79">
        <v>85683</v>
      </c>
      <c r="H20" s="79">
        <v>85915</v>
      </c>
      <c r="I20" s="80">
        <v>785</v>
      </c>
      <c r="J20" s="81">
        <v>0.91369376709538497</v>
      </c>
    </row>
    <row r="21" spans="1:10" ht="13.5" customHeight="1" x14ac:dyDescent="0.2">
      <c r="A21" s="85"/>
      <c r="B21" s="87" t="s">
        <v>107</v>
      </c>
      <c r="C21" s="78">
        <v>33.247615161337514</v>
      </c>
      <c r="D21" s="79">
        <v>43183</v>
      </c>
      <c r="E21" s="79">
        <v>42799</v>
      </c>
      <c r="F21" s="79">
        <v>42589</v>
      </c>
      <c r="G21" s="79">
        <v>43183</v>
      </c>
      <c r="H21" s="79">
        <v>42555</v>
      </c>
      <c r="I21" s="80">
        <v>628</v>
      </c>
      <c r="J21" s="81">
        <v>1.4757372811655505</v>
      </c>
    </row>
    <row r="22" spans="1:10" ht="13.5" customHeight="1" x14ac:dyDescent="0.2">
      <c r="A22" s="83" t="s">
        <v>105</v>
      </c>
      <c r="B22" s="87" t="s">
        <v>108</v>
      </c>
      <c r="C22" s="78">
        <v>82.970827590985735</v>
      </c>
      <c r="D22" s="79">
        <v>107765</v>
      </c>
      <c r="E22" s="79">
        <v>106439</v>
      </c>
      <c r="F22" s="79">
        <v>106659</v>
      </c>
      <c r="G22" s="79">
        <v>106914</v>
      </c>
      <c r="H22" s="79">
        <v>106688</v>
      </c>
      <c r="I22" s="80">
        <v>1077</v>
      </c>
      <c r="J22" s="81">
        <v>1.0094856028794241</v>
      </c>
    </row>
    <row r="23" spans="1:10" ht="13.5" customHeight="1" x14ac:dyDescent="0.2">
      <c r="A23" s="88"/>
      <c r="B23" s="89" t="s">
        <v>109</v>
      </c>
      <c r="C23" s="90">
        <v>17.029172409014265</v>
      </c>
      <c r="D23" s="79">
        <v>22118</v>
      </c>
      <c r="E23" s="79">
        <v>21959</v>
      </c>
      <c r="F23" s="79">
        <v>21958</v>
      </c>
      <c r="G23" s="79">
        <v>21952</v>
      </c>
      <c r="H23" s="79">
        <v>21782</v>
      </c>
      <c r="I23" s="80">
        <v>336</v>
      </c>
      <c r="J23" s="81">
        <v>1.5425580754751629</v>
      </c>
    </row>
    <row r="24" spans="1:10" ht="18" customHeight="1" x14ac:dyDescent="0.2">
      <c r="A24" s="91" t="s">
        <v>110</v>
      </c>
      <c r="B24" s="69"/>
      <c r="C24" s="92"/>
      <c r="D24" s="93"/>
      <c r="E24" s="94"/>
      <c r="F24" s="94"/>
      <c r="G24" s="94"/>
      <c r="H24" s="95"/>
      <c r="I24" s="96"/>
      <c r="J24" s="97"/>
    </row>
    <row r="25" spans="1:10" ht="15.75" customHeight="1" x14ac:dyDescent="0.2">
      <c r="A25" s="76" t="s">
        <v>111</v>
      </c>
      <c r="B25" s="77"/>
      <c r="C25" s="98"/>
      <c r="D25" s="99"/>
      <c r="E25" s="100"/>
      <c r="F25" s="100"/>
      <c r="G25" s="100"/>
      <c r="H25" s="101"/>
      <c r="I25" s="102"/>
      <c r="J25" s="103"/>
    </row>
    <row r="26" spans="1:10" ht="13.5" customHeight="1" x14ac:dyDescent="0.2">
      <c r="A26" s="76" t="s">
        <v>96</v>
      </c>
      <c r="B26" s="77"/>
      <c r="C26" s="78">
        <v>100</v>
      </c>
      <c r="D26" s="104">
        <v>28952</v>
      </c>
      <c r="E26" s="79">
        <v>28093</v>
      </c>
      <c r="F26" s="79">
        <v>27736</v>
      </c>
      <c r="G26" s="79">
        <v>28594</v>
      </c>
      <c r="H26" s="105">
        <v>28115</v>
      </c>
      <c r="I26" s="80">
        <v>837</v>
      </c>
      <c r="J26" s="81">
        <v>2.977058509692335</v>
      </c>
    </row>
    <row r="27" spans="1:10" ht="13.5" customHeight="1" x14ac:dyDescent="0.2">
      <c r="A27" s="83" t="s">
        <v>97</v>
      </c>
      <c r="B27" s="84" t="s">
        <v>98</v>
      </c>
      <c r="C27" s="78">
        <v>44.601409229068807</v>
      </c>
      <c r="D27" s="80">
        <v>12913</v>
      </c>
      <c r="E27" s="79">
        <v>12259</v>
      </c>
      <c r="F27" s="79">
        <v>12104</v>
      </c>
      <c r="G27" s="79">
        <v>12582</v>
      </c>
      <c r="H27" s="105">
        <v>12348</v>
      </c>
      <c r="I27" s="80">
        <v>565</v>
      </c>
      <c r="J27" s="81">
        <v>4.5756397797214126</v>
      </c>
    </row>
    <row r="28" spans="1:10" ht="13.5" customHeight="1" x14ac:dyDescent="0.2">
      <c r="A28" s="85"/>
      <c r="B28" s="84" t="s">
        <v>99</v>
      </c>
      <c r="C28" s="78">
        <v>55.398590770931193</v>
      </c>
      <c r="D28" s="80">
        <v>16039</v>
      </c>
      <c r="E28" s="79">
        <v>15834</v>
      </c>
      <c r="F28" s="79">
        <v>15632</v>
      </c>
      <c r="G28" s="79">
        <v>16012</v>
      </c>
      <c r="H28" s="105">
        <v>15767</v>
      </c>
      <c r="I28" s="80">
        <v>272</v>
      </c>
      <c r="J28" s="81">
        <v>1.7251220904420626</v>
      </c>
    </row>
    <row r="29" spans="1:10" ht="13.5" customHeight="1" x14ac:dyDescent="0.2">
      <c r="A29" s="83" t="s">
        <v>97</v>
      </c>
      <c r="B29" s="86" t="s">
        <v>100</v>
      </c>
      <c r="C29" s="78">
        <v>25.424841116330477</v>
      </c>
      <c r="D29" s="80">
        <v>7361</v>
      </c>
      <c r="E29" s="79">
        <v>7460</v>
      </c>
      <c r="F29" s="79">
        <v>7276</v>
      </c>
      <c r="G29" s="79">
        <v>7567</v>
      </c>
      <c r="H29" s="105">
        <v>7246</v>
      </c>
      <c r="I29" s="80">
        <v>115</v>
      </c>
      <c r="J29" s="81">
        <v>1.5870825282914711</v>
      </c>
    </row>
    <row r="30" spans="1:10" ht="13.5" customHeight="1" x14ac:dyDescent="0.2">
      <c r="A30" s="83"/>
      <c r="B30" s="86" t="s">
        <v>101</v>
      </c>
      <c r="C30" s="78">
        <v>48.732384636639956</v>
      </c>
      <c r="D30" s="80">
        <v>14109</v>
      </c>
      <c r="E30" s="79">
        <v>13676</v>
      </c>
      <c r="F30" s="79">
        <v>13610</v>
      </c>
      <c r="G30" s="79">
        <v>14063</v>
      </c>
      <c r="H30" s="105">
        <v>13919</v>
      </c>
      <c r="I30" s="80">
        <v>190</v>
      </c>
      <c r="J30" s="81">
        <v>1.3650405919965514</v>
      </c>
    </row>
    <row r="31" spans="1:10" ht="13.5" customHeight="1" x14ac:dyDescent="0.2">
      <c r="A31" s="83"/>
      <c r="B31" s="86" t="s">
        <v>102</v>
      </c>
      <c r="C31" s="78">
        <v>13.304780326056921</v>
      </c>
      <c r="D31" s="80">
        <v>3852</v>
      </c>
      <c r="E31" s="79">
        <v>3584</v>
      </c>
      <c r="F31" s="79">
        <v>3572</v>
      </c>
      <c r="G31" s="79">
        <v>3630</v>
      </c>
      <c r="H31" s="105">
        <v>3620</v>
      </c>
      <c r="I31" s="80">
        <v>232</v>
      </c>
      <c r="J31" s="81">
        <v>6.4088397790055245</v>
      </c>
    </row>
    <row r="32" spans="1:10" ht="13.5" customHeight="1" x14ac:dyDescent="0.2">
      <c r="A32" s="85"/>
      <c r="B32" s="86" t="s">
        <v>103</v>
      </c>
      <c r="C32" s="78">
        <v>12.537993920972644</v>
      </c>
      <c r="D32" s="80">
        <v>3630</v>
      </c>
      <c r="E32" s="79">
        <v>3373</v>
      </c>
      <c r="F32" s="79">
        <v>3278</v>
      </c>
      <c r="G32" s="79">
        <v>3334</v>
      </c>
      <c r="H32" s="105">
        <v>3330</v>
      </c>
      <c r="I32" s="80">
        <v>300</v>
      </c>
      <c r="J32" s="81">
        <v>9.0090090090090094</v>
      </c>
    </row>
    <row r="33" spans="1:10" ht="13.5" customHeight="1" x14ac:dyDescent="0.2">
      <c r="A33" s="85"/>
      <c r="B33" s="86" t="s">
        <v>104</v>
      </c>
      <c r="C33" s="78">
        <v>1.7857142857142858</v>
      </c>
      <c r="D33" s="80">
        <v>517</v>
      </c>
      <c r="E33" s="79">
        <v>475</v>
      </c>
      <c r="F33" s="79">
        <v>457</v>
      </c>
      <c r="G33" s="79">
        <v>407</v>
      </c>
      <c r="H33" s="105">
        <v>416</v>
      </c>
      <c r="I33" s="80">
        <v>101</v>
      </c>
      <c r="J33" s="81">
        <v>24.278846153846153</v>
      </c>
    </row>
    <row r="34" spans="1:10" ht="13.5" customHeight="1" x14ac:dyDescent="0.2">
      <c r="A34" s="83" t="s">
        <v>105</v>
      </c>
      <c r="B34" s="87" t="s">
        <v>108</v>
      </c>
      <c r="C34" s="78">
        <v>79.959933683337937</v>
      </c>
      <c r="D34" s="80">
        <v>23150</v>
      </c>
      <c r="E34" s="79">
        <v>22428</v>
      </c>
      <c r="F34" s="79">
        <v>22146</v>
      </c>
      <c r="G34" s="79">
        <v>22797</v>
      </c>
      <c r="H34" s="105">
        <v>22378</v>
      </c>
      <c r="I34" s="80">
        <v>772</v>
      </c>
      <c r="J34" s="81">
        <v>3.4498167843417642</v>
      </c>
    </row>
    <row r="35" spans="1:10" ht="13.5" customHeight="1" x14ac:dyDescent="0.2">
      <c r="A35" s="83"/>
      <c r="B35" s="84" t="s">
        <v>109</v>
      </c>
      <c r="C35" s="78">
        <v>20.04006631666206</v>
      </c>
      <c r="D35" s="80">
        <v>5802</v>
      </c>
      <c r="E35" s="79">
        <v>5665</v>
      </c>
      <c r="F35" s="79">
        <v>5590</v>
      </c>
      <c r="G35" s="79">
        <v>5797</v>
      </c>
      <c r="H35" s="105">
        <v>5737</v>
      </c>
      <c r="I35" s="80">
        <v>65</v>
      </c>
      <c r="J35" s="81">
        <v>1.1329963395502876</v>
      </c>
    </row>
    <row r="36" spans="1:10" ht="18" customHeight="1" x14ac:dyDescent="0.2">
      <c r="A36" s="76" t="s">
        <v>112</v>
      </c>
      <c r="B36" s="77"/>
      <c r="C36" s="106"/>
      <c r="D36" s="99"/>
      <c r="E36" s="100"/>
      <c r="F36" s="100"/>
      <c r="G36" s="100"/>
      <c r="H36" s="101"/>
      <c r="I36" s="102"/>
      <c r="J36" s="103"/>
    </row>
    <row r="37" spans="1:10" ht="13.5" customHeight="1" x14ac:dyDescent="0.2">
      <c r="A37" s="76" t="s">
        <v>96</v>
      </c>
      <c r="B37" s="77"/>
      <c r="C37" s="78">
        <v>100</v>
      </c>
      <c r="D37" s="104">
        <v>15826</v>
      </c>
      <c r="E37" s="79">
        <v>15715</v>
      </c>
      <c r="F37" s="79">
        <v>15418</v>
      </c>
      <c r="G37" s="79">
        <v>15799</v>
      </c>
      <c r="H37" s="105">
        <v>15343</v>
      </c>
      <c r="I37" s="80">
        <v>483</v>
      </c>
      <c r="J37" s="81">
        <v>3.1480153816072476</v>
      </c>
    </row>
    <row r="38" spans="1:10" ht="13.5" customHeight="1" x14ac:dyDescent="0.2">
      <c r="A38" s="83" t="s">
        <v>97</v>
      </c>
      <c r="B38" s="84" t="s">
        <v>98</v>
      </c>
      <c r="C38" s="78">
        <v>42.215341842537597</v>
      </c>
      <c r="D38" s="80">
        <v>6681</v>
      </c>
      <c r="E38" s="79">
        <v>6487</v>
      </c>
      <c r="F38" s="79">
        <v>6345</v>
      </c>
      <c r="G38" s="79">
        <v>6563</v>
      </c>
      <c r="H38" s="105">
        <v>6306</v>
      </c>
      <c r="I38" s="80">
        <v>375</v>
      </c>
      <c r="J38" s="81">
        <v>5.9467174119885824</v>
      </c>
    </row>
    <row r="39" spans="1:10" ht="13.5" customHeight="1" x14ac:dyDescent="0.2">
      <c r="A39" s="85"/>
      <c r="B39" s="84" t="s">
        <v>99</v>
      </c>
      <c r="C39" s="78">
        <v>57.784658157462403</v>
      </c>
      <c r="D39" s="80">
        <v>9145</v>
      </c>
      <c r="E39" s="79">
        <v>9228</v>
      </c>
      <c r="F39" s="79">
        <v>9073</v>
      </c>
      <c r="G39" s="79">
        <v>9236</v>
      </c>
      <c r="H39" s="105">
        <v>9037</v>
      </c>
      <c r="I39" s="80">
        <v>108</v>
      </c>
      <c r="J39" s="81">
        <v>1.195086865110103</v>
      </c>
    </row>
    <row r="40" spans="1:10" ht="13.5" customHeight="1" x14ac:dyDescent="0.2">
      <c r="A40" s="83" t="s">
        <v>97</v>
      </c>
      <c r="B40" s="86" t="s">
        <v>100</v>
      </c>
      <c r="C40" s="78">
        <v>35.637558448123343</v>
      </c>
      <c r="D40" s="80">
        <v>5640</v>
      </c>
      <c r="E40" s="79">
        <v>5880</v>
      </c>
      <c r="F40" s="79">
        <v>5640</v>
      </c>
      <c r="G40" s="79">
        <v>5834</v>
      </c>
      <c r="H40" s="105">
        <v>5511</v>
      </c>
      <c r="I40" s="80">
        <v>129</v>
      </c>
      <c r="J40" s="81">
        <v>2.3407729994556341</v>
      </c>
    </row>
    <row r="41" spans="1:10" ht="13.5" customHeight="1" x14ac:dyDescent="0.2">
      <c r="A41" s="83"/>
      <c r="B41" s="86" t="s">
        <v>101</v>
      </c>
      <c r="C41" s="78">
        <v>31.93479085049918</v>
      </c>
      <c r="D41" s="80">
        <v>5054</v>
      </c>
      <c r="E41" s="79">
        <v>5039</v>
      </c>
      <c r="F41" s="79">
        <v>5061</v>
      </c>
      <c r="G41" s="79">
        <v>5151</v>
      </c>
      <c r="H41" s="105">
        <v>5016</v>
      </c>
      <c r="I41" s="80">
        <v>38</v>
      </c>
      <c r="J41" s="81">
        <v>0.75757575757575757</v>
      </c>
    </row>
    <row r="42" spans="1:10" ht="13.5" customHeight="1" x14ac:dyDescent="0.2">
      <c r="A42" s="83"/>
      <c r="B42" s="86" t="s">
        <v>102</v>
      </c>
      <c r="C42" s="78">
        <v>10.969291040060659</v>
      </c>
      <c r="D42" s="80">
        <v>1736</v>
      </c>
      <c r="E42" s="79">
        <v>1617</v>
      </c>
      <c r="F42" s="79">
        <v>1630</v>
      </c>
      <c r="G42" s="79">
        <v>1648</v>
      </c>
      <c r="H42" s="105">
        <v>1654</v>
      </c>
      <c r="I42" s="80">
        <v>82</v>
      </c>
      <c r="J42" s="81">
        <v>4.9576783555018133</v>
      </c>
    </row>
    <row r="43" spans="1:10" ht="13.5" customHeight="1" x14ac:dyDescent="0.2">
      <c r="A43" s="85"/>
      <c r="B43" s="86" t="s">
        <v>103</v>
      </c>
      <c r="C43" s="78">
        <v>21.45835966131682</v>
      </c>
      <c r="D43" s="80">
        <v>3396</v>
      </c>
      <c r="E43" s="79">
        <v>3179</v>
      </c>
      <c r="F43" s="79">
        <v>3087</v>
      </c>
      <c r="G43" s="79">
        <v>3166</v>
      </c>
      <c r="H43" s="105">
        <v>3162</v>
      </c>
      <c r="I43" s="80">
        <v>234</v>
      </c>
      <c r="J43" s="81">
        <v>7.4003795066413662</v>
      </c>
    </row>
    <row r="44" spans="1:10" ht="13.5" customHeight="1" x14ac:dyDescent="0.2">
      <c r="A44" s="85"/>
      <c r="B44" s="86" t="s">
        <v>104</v>
      </c>
      <c r="C44" s="78">
        <v>2.615948439277139</v>
      </c>
      <c r="D44" s="80">
        <v>414</v>
      </c>
      <c r="E44" s="79">
        <v>404</v>
      </c>
      <c r="F44" s="79">
        <v>386</v>
      </c>
      <c r="G44" s="79">
        <v>346</v>
      </c>
      <c r="H44" s="105">
        <v>356</v>
      </c>
      <c r="I44" s="80">
        <v>58</v>
      </c>
      <c r="J44" s="81">
        <v>16.292134831460675</v>
      </c>
    </row>
    <row r="45" spans="1:10" ht="13.5" customHeight="1" x14ac:dyDescent="0.2">
      <c r="A45" s="83" t="s">
        <v>105</v>
      </c>
      <c r="B45" s="87" t="s">
        <v>108</v>
      </c>
      <c r="C45" s="78">
        <v>82.010615442941997</v>
      </c>
      <c r="D45" s="80">
        <v>12979</v>
      </c>
      <c r="E45" s="79">
        <v>12878</v>
      </c>
      <c r="F45" s="79">
        <v>12595</v>
      </c>
      <c r="G45" s="79">
        <v>12933</v>
      </c>
      <c r="H45" s="105">
        <v>12525</v>
      </c>
      <c r="I45" s="80">
        <v>454</v>
      </c>
      <c r="J45" s="81">
        <v>3.6247504990019959</v>
      </c>
    </row>
    <row r="46" spans="1:10" ht="13.5" customHeight="1" x14ac:dyDescent="0.2">
      <c r="A46" s="83"/>
      <c r="B46" s="84" t="s">
        <v>109</v>
      </c>
      <c r="C46" s="78">
        <v>17.989384557058006</v>
      </c>
      <c r="D46" s="80">
        <v>2847</v>
      </c>
      <c r="E46" s="79">
        <v>2837</v>
      </c>
      <c r="F46" s="79">
        <v>2823</v>
      </c>
      <c r="G46" s="79">
        <v>2866</v>
      </c>
      <c r="H46" s="105">
        <v>2818</v>
      </c>
      <c r="I46" s="80">
        <v>29</v>
      </c>
      <c r="J46" s="81">
        <v>1.0290986515259049</v>
      </c>
    </row>
    <row r="47" spans="1:10" ht="18" customHeight="1" x14ac:dyDescent="0.2">
      <c r="A47" s="76" t="s">
        <v>113</v>
      </c>
      <c r="B47" s="77"/>
      <c r="C47" s="106"/>
      <c r="D47" s="99"/>
      <c r="E47" s="100"/>
      <c r="F47" s="100"/>
      <c r="G47" s="100"/>
      <c r="H47" s="101"/>
      <c r="I47" s="102"/>
      <c r="J47" s="103"/>
    </row>
    <row r="48" spans="1:10" ht="13.5" customHeight="1" x14ac:dyDescent="0.2">
      <c r="A48" s="76" t="s">
        <v>96</v>
      </c>
      <c r="B48" s="77"/>
      <c r="C48" s="78">
        <v>100</v>
      </c>
      <c r="D48" s="104">
        <v>13126</v>
      </c>
      <c r="E48" s="79">
        <v>12378</v>
      </c>
      <c r="F48" s="79">
        <v>12318</v>
      </c>
      <c r="G48" s="79">
        <v>12795</v>
      </c>
      <c r="H48" s="105">
        <v>12772</v>
      </c>
      <c r="I48" s="80">
        <v>354</v>
      </c>
      <c r="J48" s="81">
        <v>2.7716880676479798</v>
      </c>
    </row>
    <row r="49" spans="1:12" ht="13.5" customHeight="1" x14ac:dyDescent="0.2">
      <c r="A49" s="83" t="s">
        <v>97</v>
      </c>
      <c r="B49" s="84" t="s">
        <v>98</v>
      </c>
      <c r="C49" s="78">
        <v>47.478287368581441</v>
      </c>
      <c r="D49" s="80">
        <v>6232</v>
      </c>
      <c r="E49" s="79">
        <v>5772</v>
      </c>
      <c r="F49" s="79">
        <v>5759</v>
      </c>
      <c r="G49" s="79">
        <v>6019</v>
      </c>
      <c r="H49" s="105">
        <v>6042</v>
      </c>
      <c r="I49" s="80">
        <v>190</v>
      </c>
      <c r="J49" s="81">
        <v>3.1446540880503147</v>
      </c>
    </row>
    <row r="50" spans="1:12" ht="13.5" customHeight="1" x14ac:dyDescent="0.2">
      <c r="A50" s="85"/>
      <c r="B50" s="84" t="s">
        <v>99</v>
      </c>
      <c r="C50" s="78">
        <v>52.521712631418559</v>
      </c>
      <c r="D50" s="80">
        <v>6894</v>
      </c>
      <c r="E50" s="79">
        <v>6606</v>
      </c>
      <c r="F50" s="79">
        <v>6559</v>
      </c>
      <c r="G50" s="79">
        <v>6776</v>
      </c>
      <c r="H50" s="105">
        <v>6730</v>
      </c>
      <c r="I50" s="80">
        <v>164</v>
      </c>
      <c r="J50" s="81">
        <v>2.4368499257057947</v>
      </c>
    </row>
    <row r="51" spans="1:12" ht="13.5" customHeight="1" x14ac:dyDescent="0.2">
      <c r="A51" s="83" t="s">
        <v>97</v>
      </c>
      <c r="B51" s="86" t="s">
        <v>100</v>
      </c>
      <c r="C51" s="78">
        <v>13.111381989943624</v>
      </c>
      <c r="D51" s="80">
        <v>1721</v>
      </c>
      <c r="E51" s="79">
        <v>1580</v>
      </c>
      <c r="F51" s="79">
        <v>1636</v>
      </c>
      <c r="G51" s="79">
        <v>1733</v>
      </c>
      <c r="H51" s="105">
        <v>1735</v>
      </c>
      <c r="I51" s="80">
        <v>-14</v>
      </c>
      <c r="J51" s="81">
        <v>-0.80691642651296835</v>
      </c>
    </row>
    <row r="52" spans="1:12" ht="13.5" customHeight="1" x14ac:dyDescent="0.2">
      <c r="A52" s="83"/>
      <c r="B52" s="86" t="s">
        <v>101</v>
      </c>
      <c r="C52" s="78">
        <v>68.985220173701052</v>
      </c>
      <c r="D52" s="80">
        <v>9055</v>
      </c>
      <c r="E52" s="79">
        <v>8637</v>
      </c>
      <c r="F52" s="79">
        <v>8549</v>
      </c>
      <c r="G52" s="79">
        <v>8912</v>
      </c>
      <c r="H52" s="105">
        <v>8903</v>
      </c>
      <c r="I52" s="80">
        <v>152</v>
      </c>
      <c r="J52" s="81">
        <v>1.7072896776367517</v>
      </c>
    </row>
    <row r="53" spans="1:12" ht="13.5" customHeight="1" x14ac:dyDescent="0.2">
      <c r="A53" s="83"/>
      <c r="B53" s="86" t="s">
        <v>102</v>
      </c>
      <c r="C53" s="78">
        <v>16.120676519884199</v>
      </c>
      <c r="D53" s="80">
        <v>2116</v>
      </c>
      <c r="E53" s="79">
        <v>1967</v>
      </c>
      <c r="F53" s="79">
        <v>1942</v>
      </c>
      <c r="G53" s="79">
        <v>1982</v>
      </c>
      <c r="H53" s="105">
        <v>1966</v>
      </c>
      <c r="I53" s="80">
        <v>150</v>
      </c>
      <c r="J53" s="81">
        <v>7.6297049847405898</v>
      </c>
    </row>
    <row r="54" spans="1:12" ht="13.5" customHeight="1" x14ac:dyDescent="0.2">
      <c r="A54" s="85"/>
      <c r="B54" s="86" t="s">
        <v>103</v>
      </c>
      <c r="C54" s="78">
        <v>1.782721316471126</v>
      </c>
      <c r="D54" s="80">
        <v>234</v>
      </c>
      <c r="E54" s="79">
        <v>194</v>
      </c>
      <c r="F54" s="79">
        <v>191</v>
      </c>
      <c r="G54" s="79">
        <v>168</v>
      </c>
      <c r="H54" s="105">
        <v>168</v>
      </c>
      <c r="I54" s="80">
        <v>66</v>
      </c>
      <c r="J54" s="81">
        <v>39.285714285714285</v>
      </c>
    </row>
    <row r="55" spans="1:12" ht="13.5" customHeight="1" x14ac:dyDescent="0.2">
      <c r="A55" s="85"/>
      <c r="B55" s="86" t="s">
        <v>104</v>
      </c>
      <c r="C55" s="78">
        <v>0.78470211793387168</v>
      </c>
      <c r="D55" s="80">
        <v>103</v>
      </c>
      <c r="E55" s="79">
        <v>71</v>
      </c>
      <c r="F55" s="79">
        <v>71</v>
      </c>
      <c r="G55" s="79">
        <v>61</v>
      </c>
      <c r="H55" s="105">
        <v>60</v>
      </c>
      <c r="I55" s="80">
        <v>43</v>
      </c>
      <c r="J55" s="81">
        <v>71.666666666666671</v>
      </c>
    </row>
    <row r="56" spans="1:12" ht="13.5" customHeight="1" x14ac:dyDescent="0.2">
      <c r="A56" s="83" t="s">
        <v>105</v>
      </c>
      <c r="B56" s="87" t="s">
        <v>108</v>
      </c>
      <c r="C56" s="78">
        <v>77.487429529178726</v>
      </c>
      <c r="D56" s="80">
        <v>10171</v>
      </c>
      <c r="E56" s="79">
        <v>9550</v>
      </c>
      <c r="F56" s="79">
        <v>9551</v>
      </c>
      <c r="G56" s="79">
        <v>9864</v>
      </c>
      <c r="H56" s="105">
        <v>9853</v>
      </c>
      <c r="I56" s="80">
        <v>318</v>
      </c>
      <c r="J56" s="81">
        <v>3.2274434182482494</v>
      </c>
    </row>
    <row r="57" spans="1:12" ht="13.5" customHeight="1" x14ac:dyDescent="0.2">
      <c r="A57" s="107"/>
      <c r="B57" s="89" t="s">
        <v>109</v>
      </c>
      <c r="C57" s="90">
        <v>22.51257047082127</v>
      </c>
      <c r="D57" s="108">
        <v>2955</v>
      </c>
      <c r="E57" s="109">
        <v>2828</v>
      </c>
      <c r="F57" s="109">
        <v>2767</v>
      </c>
      <c r="G57" s="109">
        <v>2931</v>
      </c>
      <c r="H57" s="110">
        <v>2919</v>
      </c>
      <c r="I57" s="108">
        <v>36</v>
      </c>
      <c r="J57" s="111">
        <v>1.2332990750256938</v>
      </c>
    </row>
    <row r="58" spans="1:12" s="112" customFormat="1" ht="11.25" customHeight="1" x14ac:dyDescent="0.15">
      <c r="B58" s="113"/>
      <c r="C58" s="113"/>
      <c r="D58" s="113"/>
      <c r="E58" s="113"/>
      <c r="F58" s="113"/>
      <c r="G58" s="113"/>
      <c r="H58" s="113"/>
      <c r="I58" s="113"/>
      <c r="J58" s="114" t="s">
        <v>35</v>
      </c>
      <c r="K58" s="113"/>
      <c r="L58" s="113"/>
    </row>
    <row r="59" spans="1:12" s="112" customFormat="1" ht="12.75" customHeight="1" x14ac:dyDescent="0.15">
      <c r="A59" s="113" t="s">
        <v>114</v>
      </c>
      <c r="D59" s="115"/>
      <c r="K59" s="113"/>
      <c r="L59" s="113"/>
    </row>
    <row r="60" spans="1:12" s="112" customFormat="1" ht="21" customHeight="1" x14ac:dyDescent="0.15">
      <c r="A60" s="116" t="s">
        <v>115</v>
      </c>
      <c r="B60" s="117"/>
      <c r="C60" s="117"/>
      <c r="D60" s="117"/>
      <c r="E60" s="117"/>
      <c r="F60" s="117"/>
      <c r="G60" s="117"/>
      <c r="H60" s="117"/>
      <c r="I60" s="117"/>
      <c r="J60" s="117"/>
      <c r="K60" s="113"/>
      <c r="L60" s="113"/>
    </row>
    <row r="61" spans="1:12" s="86" customFormat="1" ht="12.75" customHeight="1" x14ac:dyDescent="0.2">
      <c r="A61" s="116"/>
      <c r="B61" s="117"/>
      <c r="C61" s="117"/>
      <c r="D61" s="117"/>
      <c r="E61" s="117"/>
      <c r="F61" s="117"/>
      <c r="G61" s="117"/>
      <c r="H61" s="117"/>
      <c r="I61" s="117"/>
      <c r="J61" s="117"/>
      <c r="K61" s="113"/>
      <c r="L61" s="113"/>
    </row>
    <row r="62" spans="1:12" s="86" customFormat="1" ht="12.75" customHeight="1" x14ac:dyDescent="0.2"/>
    <row r="63" spans="1:12" ht="15.95" customHeight="1" x14ac:dyDescent="0.2">
      <c r="B63" s="118"/>
      <c r="C63" s="119"/>
      <c r="D63" s="119"/>
      <c r="E63" s="119"/>
      <c r="F63" s="119"/>
      <c r="G63" s="119"/>
      <c r="H63" s="119"/>
      <c r="I63" s="119"/>
      <c r="J63" s="119"/>
      <c r="K63" s="119"/>
    </row>
    <row r="64" spans="1:12" ht="15.95" customHeight="1" x14ac:dyDescent="0.2">
      <c r="C64" s="53"/>
      <c r="D64" s="53"/>
      <c r="E64" s="53"/>
      <c r="F64" s="53"/>
      <c r="G64" s="53"/>
      <c r="H64" s="53"/>
      <c r="I64" s="53"/>
      <c r="J64" s="53"/>
    </row>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sheetData>
  <mergeCells count="16">
    <mergeCell ref="F8:F9"/>
    <mergeCell ref="G8:G9"/>
    <mergeCell ref="H8:H9"/>
    <mergeCell ref="A60:J60"/>
    <mergeCell ref="A61:J61"/>
    <mergeCell ref="B63:K63"/>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 footer="0"/>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AB6EF-C2F9-45EF-B6CD-41B07EEFA4AA}">
  <sheetPr codeName="Tabelle5"/>
  <dimension ref="A1:K110"/>
  <sheetViews>
    <sheetView showGridLines="0" zoomScaleNormal="100" workbookViewId="0"/>
  </sheetViews>
  <sheetFormatPr baseColWidth="10" defaultColWidth="8.85546875" defaultRowHeight="15.95" customHeight="1" x14ac:dyDescent="0.2"/>
  <cols>
    <col min="1" max="1" width="10" style="53" customWidth="1"/>
    <col min="2" max="2" width="35.7109375" style="53" customWidth="1"/>
    <col min="3" max="3" width="6.28515625" style="87" customWidth="1"/>
    <col min="4" max="4" width="11.7109375" style="120" customWidth="1"/>
    <col min="5" max="9" width="15" style="120" customWidth="1"/>
    <col min="10" max="10" width="10.7109375" style="185" bestFit="1" customWidth="1"/>
    <col min="11" max="11" width="10" style="148" bestFit="1" customWidth="1"/>
    <col min="12" max="16384" width="8.85546875" style="53"/>
  </cols>
  <sheetData>
    <row r="1" spans="1:11" customFormat="1" ht="36.75" customHeight="1" x14ac:dyDescent="0.2">
      <c r="A1" s="32"/>
      <c r="B1" s="33"/>
      <c r="C1" s="33"/>
      <c r="D1" s="33"/>
      <c r="E1" s="33"/>
      <c r="F1" s="33"/>
      <c r="G1" s="33"/>
      <c r="H1" s="33"/>
      <c r="I1" s="12" t="s">
        <v>38</v>
      </c>
      <c r="J1" s="122"/>
      <c r="K1" s="123"/>
    </row>
    <row r="2" spans="1:11" customFormat="1" ht="6.2" customHeight="1" x14ac:dyDescent="0.2">
      <c r="A2" s="35"/>
      <c r="B2" s="36"/>
      <c r="C2" s="36"/>
      <c r="D2" s="36"/>
      <c r="E2" s="36"/>
      <c r="F2" s="36"/>
      <c r="G2" s="36"/>
      <c r="H2" s="36"/>
      <c r="I2" s="36"/>
      <c r="J2" s="122"/>
      <c r="K2" s="123"/>
    </row>
    <row r="3" spans="1:11" s="39" customFormat="1" ht="15" x14ac:dyDescent="0.2">
      <c r="A3" s="38" t="s">
        <v>116</v>
      </c>
      <c r="B3" s="38"/>
      <c r="C3" s="38"/>
      <c r="D3" s="38"/>
      <c r="E3" s="38"/>
      <c r="F3" s="38"/>
      <c r="G3" s="38"/>
      <c r="H3" s="38"/>
      <c r="I3" s="38"/>
      <c r="J3" s="124"/>
      <c r="K3" s="125"/>
    </row>
    <row r="4" spans="1:11" s="39" customFormat="1" ht="15" x14ac:dyDescent="0.2">
      <c r="A4" s="38" t="s">
        <v>117</v>
      </c>
      <c r="B4" s="38"/>
      <c r="C4" s="38"/>
      <c r="D4" s="38"/>
      <c r="E4" s="38"/>
      <c r="F4" s="38"/>
      <c r="G4" s="38"/>
      <c r="H4" s="38"/>
      <c r="I4" s="38"/>
      <c r="J4" s="124"/>
      <c r="K4" s="125"/>
    </row>
    <row r="5" spans="1:11" s="39" customFormat="1" ht="12" customHeight="1" x14ac:dyDescent="0.2">
      <c r="A5" s="41" t="s">
        <v>118</v>
      </c>
      <c r="B5" s="41"/>
      <c r="C5" s="41"/>
      <c r="D5" s="41"/>
      <c r="E5" s="126"/>
      <c r="F5" s="126"/>
      <c r="G5" s="126"/>
      <c r="H5" s="126"/>
      <c r="I5" s="17"/>
      <c r="J5" s="124"/>
      <c r="K5" s="125"/>
    </row>
    <row r="6" spans="1:11" s="39" customFormat="1" ht="11.25" customHeight="1" x14ac:dyDescent="0.2">
      <c r="A6" s="127" t="s">
        <v>40</v>
      </c>
      <c r="B6" s="127"/>
      <c r="C6" s="128"/>
      <c r="D6" s="129" t="s">
        <v>119</v>
      </c>
      <c r="E6" s="129"/>
      <c r="F6" s="129"/>
      <c r="G6" s="129"/>
      <c r="H6" s="129"/>
      <c r="I6" s="129"/>
      <c r="J6" s="124"/>
      <c r="K6" s="125"/>
    </row>
    <row r="7" spans="1:11" s="39" customFormat="1" ht="24.95" customHeight="1" x14ac:dyDescent="0.2">
      <c r="A7" s="130"/>
      <c r="B7" s="131"/>
      <c r="C7" s="132"/>
      <c r="D7" s="133" t="s">
        <v>49</v>
      </c>
      <c r="E7" s="133"/>
      <c r="F7" s="133"/>
      <c r="G7" s="133" t="s">
        <v>120</v>
      </c>
      <c r="H7" s="133"/>
      <c r="I7" s="133"/>
      <c r="J7" s="124"/>
      <c r="K7" s="125"/>
    </row>
    <row r="8" spans="1:11" s="39" customFormat="1" ht="15" customHeight="1" x14ac:dyDescent="0.2">
      <c r="A8" s="134"/>
      <c r="B8" s="135"/>
      <c r="C8" s="135"/>
      <c r="D8" s="135"/>
      <c r="E8" s="135"/>
      <c r="F8" s="135"/>
      <c r="G8" s="135"/>
      <c r="H8" s="135"/>
      <c r="I8" s="136"/>
    </row>
    <row r="9" spans="1:11" s="140" customFormat="1" ht="24.95" customHeight="1" x14ac:dyDescent="0.2">
      <c r="A9" s="137" t="s">
        <v>7</v>
      </c>
      <c r="B9" s="138"/>
      <c r="C9" s="138"/>
      <c r="D9" s="138"/>
      <c r="E9" s="138"/>
      <c r="F9" s="138"/>
      <c r="G9" s="138"/>
      <c r="H9" s="138"/>
      <c r="I9" s="139"/>
    </row>
    <row r="10" spans="1:11" s="140" customFormat="1" ht="24.95" customHeight="1" x14ac:dyDescent="0.2">
      <c r="A10" s="137" t="s">
        <v>121</v>
      </c>
      <c r="B10" s="138"/>
      <c r="C10" s="138"/>
      <c r="D10" s="138"/>
      <c r="E10" s="138"/>
      <c r="F10" s="138"/>
      <c r="G10" s="138"/>
      <c r="H10" s="138"/>
      <c r="I10" s="139"/>
    </row>
    <row r="11" spans="1:11" s="140" customFormat="1" ht="24.95" customHeight="1" x14ac:dyDescent="0.2">
      <c r="A11" s="137" t="s">
        <v>122</v>
      </c>
      <c r="B11" s="138"/>
      <c r="C11" s="138"/>
      <c r="D11" s="138"/>
      <c r="E11" s="138"/>
      <c r="F11" s="138"/>
      <c r="G11" s="138"/>
      <c r="H11" s="138"/>
      <c r="I11" s="139"/>
    </row>
    <row r="12" spans="1:11" s="140" customFormat="1" ht="24.95" customHeight="1" x14ac:dyDescent="0.2">
      <c r="A12" s="137" t="s">
        <v>123</v>
      </c>
      <c r="B12" s="138"/>
      <c r="C12" s="138"/>
      <c r="D12" s="138"/>
      <c r="E12" s="138"/>
      <c r="F12" s="138"/>
      <c r="G12" s="138"/>
      <c r="H12" s="138"/>
      <c r="I12" s="139"/>
    </row>
    <row r="13" spans="1:11" ht="0.75" customHeight="1" x14ac:dyDescent="0.2">
      <c r="A13" s="88"/>
      <c r="B13" s="89"/>
      <c r="C13" s="141"/>
      <c r="D13" s="142"/>
      <c r="E13" s="142"/>
      <c r="F13" s="142"/>
      <c r="G13" s="142"/>
      <c r="H13" s="142"/>
      <c r="I13" s="143"/>
      <c r="J13" s="144"/>
      <c r="K13" s="53"/>
    </row>
    <row r="14" spans="1:11" ht="9.9499999999999993" customHeight="1" x14ac:dyDescent="0.2">
      <c r="A14" s="85"/>
      <c r="B14" s="84"/>
      <c r="C14" s="121"/>
      <c r="D14" s="145"/>
      <c r="E14" s="145"/>
      <c r="F14" s="145"/>
      <c r="G14" s="145"/>
      <c r="H14" s="145"/>
      <c r="I14" s="146"/>
      <c r="J14" s="147"/>
    </row>
    <row r="15" spans="1:11" s="39" customFormat="1" ht="15" x14ac:dyDescent="0.2">
      <c r="A15" s="149" t="s">
        <v>7</v>
      </c>
      <c r="B15" s="150"/>
      <c r="C15" s="150"/>
      <c r="D15" s="150"/>
      <c r="E15" s="150"/>
      <c r="F15" s="150"/>
      <c r="G15" s="150"/>
      <c r="H15" s="150"/>
      <c r="I15" s="151"/>
      <c r="J15" s="122"/>
      <c r="K15" s="125"/>
    </row>
    <row r="16" spans="1:11" s="157" customFormat="1" ht="24.95" customHeight="1" x14ac:dyDescent="0.2">
      <c r="A16" s="152" t="s">
        <v>96</v>
      </c>
      <c r="B16" s="153"/>
      <c r="C16" s="154"/>
      <c r="D16" s="155"/>
      <c r="E16" s="155"/>
      <c r="F16" s="155"/>
      <c r="G16" s="155"/>
      <c r="H16" s="155"/>
      <c r="I16" s="156"/>
    </row>
    <row r="17" spans="1:9" s="163" customFormat="1" ht="24.95" customHeight="1" x14ac:dyDescent="0.2">
      <c r="A17" s="158" t="s">
        <v>124</v>
      </c>
      <c r="B17" s="159" t="s">
        <v>125</v>
      </c>
      <c r="C17" s="160"/>
      <c r="D17" s="161"/>
      <c r="E17" s="161"/>
      <c r="F17" s="161"/>
      <c r="G17" s="161"/>
      <c r="H17" s="161"/>
      <c r="I17" s="162"/>
    </row>
    <row r="18" spans="1:9" s="163" customFormat="1" ht="24.95" customHeight="1" x14ac:dyDescent="0.2">
      <c r="A18" s="158" t="s">
        <v>126</v>
      </c>
      <c r="B18" s="164" t="s">
        <v>127</v>
      </c>
      <c r="C18" s="160"/>
      <c r="D18" s="161"/>
      <c r="E18" s="161"/>
      <c r="F18" s="161"/>
      <c r="G18" s="161"/>
      <c r="H18" s="161"/>
      <c r="I18" s="162"/>
    </row>
    <row r="19" spans="1:9" s="165" customFormat="1" ht="24.95" customHeight="1" x14ac:dyDescent="0.2">
      <c r="A19" s="158" t="s">
        <v>128</v>
      </c>
      <c r="B19" s="164" t="s">
        <v>129</v>
      </c>
      <c r="C19" s="160"/>
      <c r="D19" s="161"/>
      <c r="E19" s="161"/>
      <c r="F19" s="161"/>
      <c r="G19" s="161"/>
      <c r="H19" s="161"/>
      <c r="I19" s="162"/>
    </row>
    <row r="20" spans="1:9" s="163" customFormat="1" ht="24.95" customHeight="1" x14ac:dyDescent="0.2">
      <c r="A20" s="158" t="s">
        <v>130</v>
      </c>
      <c r="B20" s="166" t="s">
        <v>131</v>
      </c>
      <c r="C20" s="166"/>
      <c r="D20" s="161"/>
      <c r="E20" s="161"/>
      <c r="F20" s="161"/>
      <c r="G20" s="161"/>
      <c r="H20" s="161"/>
      <c r="I20" s="162"/>
    </row>
    <row r="21" spans="1:9" s="165" customFormat="1" ht="24.95" customHeight="1" x14ac:dyDescent="0.2">
      <c r="A21" s="158" t="s">
        <v>132</v>
      </c>
      <c r="B21" s="164" t="s">
        <v>133</v>
      </c>
      <c r="C21" s="160"/>
      <c r="D21" s="161"/>
      <c r="E21" s="161"/>
      <c r="F21" s="161"/>
      <c r="G21" s="161"/>
      <c r="H21" s="161"/>
      <c r="I21" s="162"/>
    </row>
    <row r="22" spans="1:9" s="163" customFormat="1" ht="24.95" customHeight="1" x14ac:dyDescent="0.2">
      <c r="A22" s="158" t="s">
        <v>134</v>
      </c>
      <c r="B22" s="166" t="s">
        <v>135</v>
      </c>
      <c r="C22" s="166"/>
      <c r="D22" s="161"/>
      <c r="E22" s="161"/>
      <c r="F22" s="161"/>
      <c r="G22" s="161"/>
      <c r="H22" s="161"/>
      <c r="I22" s="162"/>
    </row>
    <row r="23" spans="1:9" s="165" customFormat="1" ht="24.95" customHeight="1" x14ac:dyDescent="0.2">
      <c r="A23" s="167" t="s">
        <v>136</v>
      </c>
      <c r="B23" s="168" t="s">
        <v>137</v>
      </c>
      <c r="C23" s="160"/>
      <c r="D23" s="161"/>
      <c r="E23" s="161"/>
      <c r="F23" s="161"/>
      <c r="G23" s="161"/>
      <c r="H23" s="161"/>
      <c r="I23" s="162"/>
    </row>
    <row r="24" spans="1:9" s="163" customFormat="1" ht="24.95" customHeight="1" x14ac:dyDescent="0.2">
      <c r="A24" s="158" t="s">
        <v>138</v>
      </c>
      <c r="B24" s="164" t="s">
        <v>139</v>
      </c>
      <c r="C24" s="160"/>
      <c r="D24" s="161"/>
      <c r="E24" s="161"/>
      <c r="F24" s="161"/>
      <c r="G24" s="161"/>
      <c r="H24" s="161"/>
      <c r="I24" s="162"/>
    </row>
    <row r="25" spans="1:9" s="165" customFormat="1" ht="24.95" customHeight="1" x14ac:dyDescent="0.2">
      <c r="A25" s="158" t="s">
        <v>140</v>
      </c>
      <c r="B25" s="164" t="s">
        <v>141</v>
      </c>
      <c r="C25" s="160"/>
      <c r="D25" s="161"/>
      <c r="E25" s="161"/>
      <c r="F25" s="161"/>
      <c r="G25" s="161"/>
      <c r="H25" s="161"/>
      <c r="I25" s="162"/>
    </row>
    <row r="26" spans="1:9" s="163" customFormat="1" ht="24.95" customHeight="1" x14ac:dyDescent="0.2">
      <c r="A26" s="167" t="s">
        <v>142</v>
      </c>
      <c r="B26" s="168" t="s">
        <v>143</v>
      </c>
      <c r="C26" s="160"/>
      <c r="D26" s="161"/>
      <c r="E26" s="161"/>
      <c r="F26" s="161"/>
      <c r="G26" s="161"/>
      <c r="H26" s="161"/>
      <c r="I26" s="162"/>
    </row>
    <row r="27" spans="1:9" s="163" customFormat="1" ht="24.95" customHeight="1" x14ac:dyDescent="0.2">
      <c r="A27" s="167" t="s">
        <v>144</v>
      </c>
      <c r="B27" s="164" t="s">
        <v>145</v>
      </c>
      <c r="C27" s="160"/>
      <c r="D27" s="161"/>
      <c r="E27" s="161"/>
      <c r="F27" s="161"/>
      <c r="G27" s="161"/>
      <c r="H27" s="161"/>
      <c r="I27" s="162"/>
    </row>
    <row r="28" spans="1:9" s="163" customFormat="1" ht="24.95" customHeight="1" x14ac:dyDescent="0.2">
      <c r="A28" s="158" t="s">
        <v>146</v>
      </c>
      <c r="B28" s="166" t="s">
        <v>147</v>
      </c>
      <c r="C28" s="166"/>
      <c r="D28" s="161"/>
      <c r="E28" s="161"/>
      <c r="F28" s="161"/>
      <c r="G28" s="161"/>
      <c r="H28" s="161"/>
      <c r="I28" s="162"/>
    </row>
    <row r="29" spans="1:9" s="163" customFormat="1" ht="24.95" customHeight="1" x14ac:dyDescent="0.2">
      <c r="A29" s="158" t="s">
        <v>148</v>
      </c>
      <c r="B29" s="166" t="s">
        <v>149</v>
      </c>
      <c r="C29" s="166"/>
      <c r="D29" s="161"/>
      <c r="E29" s="161"/>
      <c r="F29" s="161"/>
      <c r="G29" s="161"/>
      <c r="H29" s="161"/>
      <c r="I29" s="162"/>
    </row>
    <row r="30" spans="1:9" s="163" customFormat="1" ht="24.95" customHeight="1" x14ac:dyDescent="0.2">
      <c r="A30" s="167" t="s">
        <v>150</v>
      </c>
      <c r="B30" s="169" t="s">
        <v>151</v>
      </c>
      <c r="C30" s="169"/>
      <c r="D30" s="161"/>
      <c r="E30" s="161"/>
      <c r="F30" s="161"/>
      <c r="G30" s="161"/>
      <c r="H30" s="161"/>
      <c r="I30" s="162"/>
    </row>
    <row r="31" spans="1:9" s="163" customFormat="1" ht="24.95" customHeight="1" x14ac:dyDescent="0.2">
      <c r="A31" s="158" t="s">
        <v>152</v>
      </c>
      <c r="B31" s="169" t="s">
        <v>153</v>
      </c>
      <c r="C31" s="169"/>
      <c r="D31" s="161"/>
      <c r="E31" s="161"/>
      <c r="F31" s="161"/>
      <c r="G31" s="161"/>
      <c r="H31" s="161"/>
      <c r="I31" s="162"/>
    </row>
    <row r="32" spans="1:9" s="163" customFormat="1" ht="24.95" customHeight="1" x14ac:dyDescent="0.2">
      <c r="A32" s="167">
        <v>782.78300000000002</v>
      </c>
      <c r="B32" s="170" t="s">
        <v>154</v>
      </c>
      <c r="C32" s="160"/>
      <c r="D32" s="161"/>
      <c r="E32" s="161"/>
      <c r="F32" s="161"/>
      <c r="G32" s="161"/>
      <c r="H32" s="161"/>
      <c r="I32" s="162"/>
    </row>
    <row r="33" spans="1:11" s="163" customFormat="1" ht="24.95" customHeight="1" x14ac:dyDescent="0.2">
      <c r="A33" s="158" t="s">
        <v>155</v>
      </c>
      <c r="B33" s="166" t="s">
        <v>156</v>
      </c>
      <c r="C33" s="166"/>
      <c r="D33" s="161"/>
      <c r="E33" s="161"/>
      <c r="F33" s="161"/>
      <c r="G33" s="161"/>
      <c r="H33" s="161"/>
      <c r="I33" s="162"/>
    </row>
    <row r="34" spans="1:11" s="163" customFormat="1" ht="24.95" customHeight="1" x14ac:dyDescent="0.2">
      <c r="A34" s="158" t="s">
        <v>157</v>
      </c>
      <c r="B34" s="164" t="s">
        <v>158</v>
      </c>
      <c r="C34" s="160"/>
      <c r="D34" s="161"/>
      <c r="E34" s="161"/>
      <c r="F34" s="161"/>
      <c r="G34" s="161"/>
      <c r="H34" s="161"/>
      <c r="I34" s="162"/>
    </row>
    <row r="35" spans="1:11" s="163" customFormat="1" ht="24.95" customHeight="1" x14ac:dyDescent="0.2">
      <c r="A35" s="158">
        <v>86</v>
      </c>
      <c r="B35" s="164" t="s">
        <v>159</v>
      </c>
      <c r="C35" s="160"/>
      <c r="D35" s="161"/>
      <c r="E35" s="161"/>
      <c r="F35" s="161"/>
      <c r="G35" s="161"/>
      <c r="H35" s="161"/>
      <c r="I35" s="162"/>
    </row>
    <row r="36" spans="1:11" s="163" customFormat="1" ht="24.95" customHeight="1" x14ac:dyDescent="0.2">
      <c r="A36" s="158">
        <v>87.88</v>
      </c>
      <c r="B36" s="171" t="s">
        <v>160</v>
      </c>
      <c r="C36" s="160"/>
      <c r="D36" s="161"/>
      <c r="E36" s="161"/>
      <c r="F36" s="161"/>
      <c r="G36" s="161"/>
      <c r="H36" s="161"/>
      <c r="I36" s="162"/>
    </row>
    <row r="37" spans="1:11" s="163" customFormat="1" ht="24.95" customHeight="1" x14ac:dyDescent="0.2">
      <c r="A37" s="158" t="s">
        <v>161</v>
      </c>
      <c r="B37" s="166" t="s">
        <v>162</v>
      </c>
      <c r="C37" s="166"/>
      <c r="D37" s="161"/>
      <c r="E37" s="161"/>
      <c r="F37" s="161"/>
      <c r="G37" s="161"/>
      <c r="H37" s="161"/>
      <c r="I37" s="162"/>
    </row>
    <row r="38" spans="1:11" s="163" customFormat="1" ht="24.95" customHeight="1" x14ac:dyDescent="0.2">
      <c r="A38" s="158"/>
      <c r="B38" s="171" t="s">
        <v>163</v>
      </c>
      <c r="C38" s="160"/>
      <c r="D38" s="161"/>
      <c r="E38" s="161"/>
      <c r="F38" s="161"/>
      <c r="G38" s="161"/>
      <c r="H38" s="161"/>
      <c r="I38" s="162"/>
    </row>
    <row r="39" spans="1:11" s="163" customFormat="1" ht="24.95" customHeight="1" x14ac:dyDescent="0.2">
      <c r="A39" s="172" t="s">
        <v>164</v>
      </c>
      <c r="B39" s="173"/>
      <c r="C39" s="160"/>
      <c r="D39" s="161"/>
      <c r="E39" s="161"/>
      <c r="F39" s="161"/>
      <c r="G39" s="161"/>
      <c r="H39" s="161"/>
      <c r="I39" s="162"/>
    </row>
    <row r="40" spans="1:11" s="163" customFormat="1" ht="24.95" customHeight="1" x14ac:dyDescent="0.2">
      <c r="A40" s="174" t="s">
        <v>124</v>
      </c>
      <c r="B40" s="175" t="s">
        <v>125</v>
      </c>
      <c r="C40" s="160"/>
      <c r="D40" s="161"/>
      <c r="E40" s="161"/>
      <c r="F40" s="161"/>
      <c r="G40" s="161"/>
      <c r="H40" s="161"/>
      <c r="I40" s="162"/>
    </row>
    <row r="41" spans="1:11" s="163" customFormat="1" ht="24.95" customHeight="1" x14ac:dyDescent="0.2">
      <c r="A41" s="174" t="s">
        <v>165</v>
      </c>
      <c r="B41" s="175" t="s">
        <v>166</v>
      </c>
      <c r="C41" s="160"/>
      <c r="D41" s="161"/>
      <c r="E41" s="161"/>
      <c r="F41" s="161"/>
      <c r="G41" s="161"/>
      <c r="H41" s="161"/>
      <c r="I41" s="162"/>
    </row>
    <row r="42" spans="1:11" s="163" customFormat="1" ht="24.95" customHeight="1" x14ac:dyDescent="0.2">
      <c r="A42" s="174" t="s">
        <v>167</v>
      </c>
      <c r="B42" s="175" t="s">
        <v>168</v>
      </c>
      <c r="C42" s="160"/>
      <c r="D42" s="161"/>
      <c r="E42" s="161"/>
      <c r="F42" s="161"/>
      <c r="G42" s="161"/>
      <c r="H42" s="161"/>
      <c r="I42" s="162"/>
    </row>
    <row r="43" spans="1:11" ht="2.25" customHeight="1" x14ac:dyDescent="0.2">
      <c r="A43" s="176"/>
      <c r="B43" s="131"/>
      <c r="C43" s="177"/>
      <c r="D43" s="178"/>
      <c r="E43" s="178"/>
      <c r="F43" s="178"/>
      <c r="G43" s="178"/>
      <c r="H43" s="178"/>
      <c r="I43" s="179"/>
      <c r="J43" s="53"/>
      <c r="K43" s="53"/>
    </row>
    <row r="44" spans="1:11" s="180" customFormat="1" ht="11.25" customHeight="1" x14ac:dyDescent="0.15">
      <c r="I44" s="181" t="s">
        <v>35</v>
      </c>
      <c r="J44" s="182"/>
      <c r="K44" s="183"/>
    </row>
    <row r="45" spans="1:11" s="180" customFormat="1" ht="20.100000000000001" customHeight="1" x14ac:dyDescent="0.15">
      <c r="A45" s="184" t="s">
        <v>169</v>
      </c>
      <c r="B45" s="184"/>
      <c r="C45" s="184"/>
      <c r="D45" s="184"/>
      <c r="E45" s="184"/>
      <c r="F45" s="184"/>
      <c r="G45" s="184"/>
      <c r="H45" s="184"/>
      <c r="I45" s="184"/>
    </row>
    <row r="46" spans="1:11" s="180" customFormat="1" ht="9" x14ac:dyDescent="0.15"/>
    <row r="47" spans="1:11" ht="11.25" x14ac:dyDescent="0.2">
      <c r="A47" s="67"/>
      <c r="C47" s="53"/>
      <c r="D47" s="53"/>
      <c r="E47" s="53"/>
      <c r="F47" s="53"/>
      <c r="G47" s="53"/>
      <c r="H47" s="53"/>
      <c r="I47" s="53"/>
      <c r="J47" s="53"/>
      <c r="K47" s="53"/>
    </row>
    <row r="48" spans="1:11" ht="15.95" customHeight="1" x14ac:dyDescent="0.2">
      <c r="C48" s="53"/>
      <c r="D48" s="53"/>
      <c r="E48" s="53"/>
      <c r="F48" s="53"/>
      <c r="G48" s="53"/>
      <c r="H48" s="53"/>
      <c r="I48" s="53"/>
    </row>
    <row r="49" spans="10:11" s="53" customFormat="1" ht="15.95" customHeight="1" x14ac:dyDescent="0.2">
      <c r="J49" s="185"/>
      <c r="K49" s="148"/>
    </row>
    <row r="50" spans="10:11" s="53" customFormat="1" ht="15.95" customHeight="1" x14ac:dyDescent="0.2">
      <c r="J50" s="185"/>
      <c r="K50" s="148"/>
    </row>
    <row r="51" spans="10:11" s="53" customFormat="1" ht="15.95" customHeight="1" x14ac:dyDescent="0.2">
      <c r="J51" s="185"/>
      <c r="K51" s="148"/>
    </row>
    <row r="52" spans="10:11" s="53" customFormat="1" ht="15.95" customHeight="1" x14ac:dyDescent="0.2">
      <c r="J52" s="185"/>
      <c r="K52" s="148"/>
    </row>
    <row r="53" spans="10:11" s="53" customFormat="1" ht="15.95" customHeight="1" x14ac:dyDescent="0.2">
      <c r="J53" s="185"/>
      <c r="K53" s="148"/>
    </row>
    <row r="54" spans="10:11" s="53" customFormat="1" ht="15.95" customHeight="1" x14ac:dyDescent="0.2">
      <c r="J54" s="185"/>
      <c r="K54" s="148"/>
    </row>
    <row r="55" spans="10:11" s="53" customFormat="1" ht="15.95" customHeight="1" x14ac:dyDescent="0.2">
      <c r="J55" s="185"/>
      <c r="K55" s="148"/>
    </row>
    <row r="56" spans="10:11" s="53" customFormat="1" ht="15.95" customHeight="1" x14ac:dyDescent="0.2">
      <c r="J56" s="185"/>
      <c r="K56" s="148"/>
    </row>
    <row r="57" spans="10:11" s="53" customFormat="1" ht="15.95" customHeight="1" x14ac:dyDescent="0.2">
      <c r="J57" s="185"/>
      <c r="K57" s="148"/>
    </row>
    <row r="58" spans="10:11" s="53" customFormat="1" ht="15.95" customHeight="1" x14ac:dyDescent="0.2">
      <c r="J58" s="185"/>
      <c r="K58" s="148"/>
    </row>
    <row r="59" spans="10:11" s="53" customFormat="1" ht="15.95" customHeight="1" x14ac:dyDescent="0.2">
      <c r="J59" s="185"/>
      <c r="K59" s="148"/>
    </row>
    <row r="60" spans="10:11" s="53" customFormat="1" ht="15.95" customHeight="1" x14ac:dyDescent="0.2">
      <c r="J60" s="185"/>
      <c r="K60" s="148"/>
    </row>
    <row r="61" spans="10:11" s="53" customFormat="1" ht="15.95" customHeight="1" x14ac:dyDescent="0.2">
      <c r="J61" s="185"/>
      <c r="K61" s="148"/>
    </row>
    <row r="62" spans="10:11" s="53" customFormat="1" ht="15.95" customHeight="1" x14ac:dyDescent="0.2">
      <c r="J62" s="185"/>
      <c r="K62" s="148"/>
    </row>
    <row r="63" spans="10:11" s="53" customFormat="1" ht="15.95" customHeight="1" x14ac:dyDescent="0.2">
      <c r="J63" s="185"/>
      <c r="K63" s="148"/>
    </row>
    <row r="64" spans="10:11" s="53" customFormat="1" ht="15.95" customHeight="1" x14ac:dyDescent="0.2">
      <c r="J64" s="185"/>
      <c r="K64" s="148"/>
    </row>
    <row r="65" spans="10:11" s="53" customFormat="1" ht="15.95" customHeight="1" x14ac:dyDescent="0.2">
      <c r="J65" s="185"/>
      <c r="K65" s="148"/>
    </row>
    <row r="66" spans="10:11" s="53" customFormat="1" ht="15.95" customHeight="1" x14ac:dyDescent="0.2">
      <c r="J66" s="185"/>
      <c r="K66" s="148"/>
    </row>
    <row r="67" spans="10:11" s="53" customFormat="1" ht="15.95" customHeight="1" x14ac:dyDescent="0.2">
      <c r="J67" s="185"/>
      <c r="K67" s="148"/>
    </row>
    <row r="68" spans="10:11" s="53" customFormat="1" ht="15.95" customHeight="1" x14ac:dyDescent="0.2">
      <c r="J68" s="185"/>
      <c r="K68" s="148"/>
    </row>
    <row r="69" spans="10:11" s="53" customFormat="1" ht="15.95" customHeight="1" x14ac:dyDescent="0.2">
      <c r="J69" s="185"/>
      <c r="K69" s="148"/>
    </row>
    <row r="70" spans="10:11" s="53" customFormat="1" ht="15.95" customHeight="1" x14ac:dyDescent="0.2">
      <c r="J70" s="185"/>
      <c r="K70" s="148"/>
    </row>
    <row r="71" spans="10:11" s="53" customFormat="1" ht="15.95" customHeight="1" x14ac:dyDescent="0.2">
      <c r="J71" s="185"/>
      <c r="K71" s="148"/>
    </row>
    <row r="72" spans="10:11" s="53" customFormat="1" ht="15.95" customHeight="1" x14ac:dyDescent="0.2">
      <c r="J72" s="185"/>
      <c r="K72" s="148"/>
    </row>
    <row r="73" spans="10:11" s="53" customFormat="1" ht="15.95" customHeight="1" x14ac:dyDescent="0.2">
      <c r="J73" s="185"/>
      <c r="K73" s="148"/>
    </row>
    <row r="74" spans="10:11" s="53" customFormat="1" ht="15.95" customHeight="1" x14ac:dyDescent="0.2">
      <c r="J74" s="185"/>
      <c r="K74" s="148"/>
    </row>
    <row r="75" spans="10:11" s="53" customFormat="1" ht="15.95" customHeight="1" x14ac:dyDescent="0.2">
      <c r="J75" s="185"/>
      <c r="K75" s="148"/>
    </row>
    <row r="76" spans="10:11" s="53" customFormat="1" ht="15.95" customHeight="1" x14ac:dyDescent="0.2">
      <c r="J76" s="185"/>
      <c r="K76" s="148"/>
    </row>
    <row r="77" spans="10:11" s="53" customFormat="1" ht="15.95" customHeight="1" x14ac:dyDescent="0.2">
      <c r="J77" s="185"/>
      <c r="K77" s="148"/>
    </row>
    <row r="78" spans="10:11" s="53" customFormat="1" ht="15.95" customHeight="1" x14ac:dyDescent="0.2">
      <c r="J78" s="185"/>
      <c r="K78" s="148"/>
    </row>
    <row r="79" spans="10:11" s="53" customFormat="1" ht="15.95" customHeight="1" x14ac:dyDescent="0.2">
      <c r="J79" s="185"/>
      <c r="K79" s="148"/>
    </row>
    <row r="80" spans="10:11" s="53" customFormat="1" ht="15.95" customHeight="1" x14ac:dyDescent="0.2">
      <c r="J80" s="185"/>
      <c r="K80" s="148"/>
    </row>
    <row r="81" spans="10:11" s="53" customFormat="1" ht="15.95" customHeight="1" x14ac:dyDescent="0.2">
      <c r="J81" s="185"/>
      <c r="K81" s="148"/>
    </row>
    <row r="82" spans="10:11" s="53" customFormat="1" ht="15.95" customHeight="1" x14ac:dyDescent="0.2">
      <c r="J82" s="185"/>
      <c r="K82" s="148"/>
    </row>
    <row r="83" spans="10:11" s="53" customFormat="1" ht="15.95" customHeight="1" x14ac:dyDescent="0.2">
      <c r="J83" s="185"/>
      <c r="K83" s="148"/>
    </row>
    <row r="84" spans="10:11" s="53" customFormat="1" ht="15.95" customHeight="1" x14ac:dyDescent="0.2">
      <c r="J84" s="185"/>
      <c r="K84" s="148"/>
    </row>
    <row r="85" spans="10:11" s="53" customFormat="1" ht="15.95" customHeight="1" x14ac:dyDescent="0.2">
      <c r="J85" s="185"/>
      <c r="K85" s="148"/>
    </row>
    <row r="86" spans="10:11" s="53" customFormat="1" ht="15.95" customHeight="1" x14ac:dyDescent="0.2">
      <c r="J86" s="185"/>
      <c r="K86" s="148"/>
    </row>
    <row r="87" spans="10:11" s="53" customFormat="1" ht="15.95" customHeight="1" x14ac:dyDescent="0.2">
      <c r="J87" s="185"/>
      <c r="K87" s="148"/>
    </row>
    <row r="88" spans="10:11" s="53" customFormat="1" ht="15.95" customHeight="1" x14ac:dyDescent="0.2">
      <c r="J88" s="185"/>
      <c r="K88" s="148"/>
    </row>
    <row r="89" spans="10:11" s="53" customFormat="1" ht="15.95" customHeight="1" x14ac:dyDescent="0.2">
      <c r="J89" s="185"/>
      <c r="K89" s="148"/>
    </row>
    <row r="90" spans="10:11" s="53" customFormat="1" ht="15.95" customHeight="1" x14ac:dyDescent="0.2">
      <c r="J90" s="185"/>
      <c r="K90" s="148"/>
    </row>
    <row r="91" spans="10:11" s="53" customFormat="1" ht="15.95" customHeight="1" x14ac:dyDescent="0.2">
      <c r="J91" s="185"/>
      <c r="K91" s="148"/>
    </row>
    <row r="92" spans="10:11" s="53" customFormat="1" ht="15.95" customHeight="1" x14ac:dyDescent="0.2">
      <c r="J92" s="185"/>
      <c r="K92" s="148"/>
    </row>
    <row r="93" spans="10:11" s="53" customFormat="1" ht="15.95" customHeight="1" x14ac:dyDescent="0.2">
      <c r="J93" s="185"/>
      <c r="K93" s="148"/>
    </row>
    <row r="94" spans="10:11" s="53" customFormat="1" ht="15.95" customHeight="1" x14ac:dyDescent="0.2">
      <c r="J94" s="185"/>
      <c r="K94" s="148"/>
    </row>
    <row r="95" spans="10:11" s="53" customFormat="1" ht="15.95" customHeight="1" x14ac:dyDescent="0.2">
      <c r="J95" s="185"/>
      <c r="K95" s="148"/>
    </row>
    <row r="96" spans="10:11" s="53" customFormat="1" ht="15.95" customHeight="1" x14ac:dyDescent="0.2">
      <c r="J96" s="185"/>
      <c r="K96" s="148"/>
    </row>
    <row r="97" spans="10:11" s="53" customFormat="1" ht="15.95" customHeight="1" x14ac:dyDescent="0.2">
      <c r="J97" s="185"/>
      <c r="K97" s="148"/>
    </row>
    <row r="98" spans="10:11" s="53" customFormat="1" ht="15.95" customHeight="1" x14ac:dyDescent="0.2">
      <c r="J98" s="185"/>
      <c r="K98" s="148"/>
    </row>
    <row r="99" spans="10:11" s="53" customFormat="1" ht="15.95" customHeight="1" x14ac:dyDescent="0.2">
      <c r="J99" s="185"/>
      <c r="K99" s="148"/>
    </row>
    <row r="100" spans="10:11" s="53" customFormat="1" ht="15.95" customHeight="1" x14ac:dyDescent="0.2">
      <c r="J100" s="185"/>
      <c r="K100" s="148"/>
    </row>
    <row r="101" spans="10:11" s="53" customFormat="1" ht="15.95" customHeight="1" x14ac:dyDescent="0.2">
      <c r="J101" s="185"/>
      <c r="K101" s="148"/>
    </row>
    <row r="102" spans="10:11" s="53" customFormat="1" ht="15.95" customHeight="1" x14ac:dyDescent="0.2">
      <c r="J102" s="185"/>
      <c r="K102" s="148"/>
    </row>
    <row r="103" spans="10:11" s="53" customFormat="1" ht="15.95" customHeight="1" x14ac:dyDescent="0.2">
      <c r="J103" s="185"/>
      <c r="K103" s="148"/>
    </row>
    <row r="104" spans="10:11" s="53" customFormat="1" ht="15.95" customHeight="1" x14ac:dyDescent="0.2">
      <c r="J104" s="185"/>
      <c r="K104" s="148"/>
    </row>
    <row r="105" spans="10:11" s="53" customFormat="1" ht="15.95" customHeight="1" x14ac:dyDescent="0.2">
      <c r="J105" s="185"/>
      <c r="K105" s="148"/>
    </row>
    <row r="106" spans="10:11" s="53" customFormat="1" ht="15.95" customHeight="1" x14ac:dyDescent="0.2">
      <c r="J106" s="185"/>
      <c r="K106" s="148"/>
    </row>
    <row r="107" spans="10:11" s="53" customFormat="1" ht="15.95" customHeight="1" x14ac:dyDescent="0.2">
      <c r="J107" s="185"/>
      <c r="K107" s="148"/>
    </row>
    <row r="108" spans="10:11" s="53" customFormat="1" ht="15.95" customHeight="1" x14ac:dyDescent="0.2">
      <c r="J108" s="185"/>
      <c r="K108" s="148"/>
    </row>
    <row r="109" spans="10:11" s="53" customFormat="1" ht="15.95" customHeight="1" x14ac:dyDescent="0.2">
      <c r="J109" s="185"/>
      <c r="K109" s="148"/>
    </row>
    <row r="110" spans="10:11" s="53" customFormat="1" ht="15.95" customHeight="1" x14ac:dyDescent="0.2">
      <c r="J110" s="185"/>
      <c r="K110" s="148"/>
    </row>
  </sheetData>
  <mergeCells count="18">
    <mergeCell ref="B30:C30"/>
    <mergeCell ref="B31:C31"/>
    <mergeCell ref="B33:C33"/>
    <mergeCell ref="B37:C37"/>
    <mergeCell ref="A45:I45"/>
    <mergeCell ref="A15:I15"/>
    <mergeCell ref="A16:B16"/>
    <mergeCell ref="B20:C20"/>
    <mergeCell ref="B22:C22"/>
    <mergeCell ref="B28:C28"/>
    <mergeCell ref="B29:C29"/>
    <mergeCell ref="A3:I3"/>
    <mergeCell ref="A4:I4"/>
    <mergeCell ref="A5:D5"/>
    <mergeCell ref="A6:B6"/>
    <mergeCell ref="D6:I6"/>
    <mergeCell ref="D7:F7"/>
    <mergeCell ref="G7:I7"/>
  </mergeCells>
  <printOptions horizontalCentered="1"/>
  <pageMargins left="0.7" right="0.7" top="0.75" bottom="0.75" header="0.3" footer="0.3"/>
  <pageSetup paperSize="9" scale="64"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98C45-E4CA-442A-A0AD-E0A284DEAE8D}">
  <sheetPr codeName="Tabelle7">
    <pageSetUpPr fitToPage="1"/>
  </sheetPr>
  <dimension ref="A1:O200"/>
  <sheetViews>
    <sheetView showGridLines="0" zoomScaleNormal="100" workbookViewId="0"/>
  </sheetViews>
  <sheetFormatPr baseColWidth="10" defaultColWidth="8.85546875" defaultRowHeight="15.95" customHeight="1" x14ac:dyDescent="0.2"/>
  <cols>
    <col min="1" max="1" width="3.7109375" style="53" customWidth="1"/>
    <col min="2" max="2" width="1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t="s">
        <v>61</v>
      </c>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170</v>
      </c>
      <c r="B3" s="38"/>
      <c r="C3" s="38"/>
      <c r="D3" s="38"/>
      <c r="E3" s="38"/>
      <c r="F3" s="38"/>
      <c r="G3" s="38"/>
      <c r="H3" s="38"/>
      <c r="I3" s="38"/>
      <c r="J3" s="38"/>
    </row>
    <row r="4" spans="1:15" s="39" customFormat="1" ht="12" customHeight="1" x14ac:dyDescent="0.2">
      <c r="A4" s="41" t="s">
        <v>118</v>
      </c>
      <c r="B4" s="41"/>
      <c r="C4" s="41"/>
      <c r="D4" s="41"/>
      <c r="E4" s="41"/>
      <c r="F4" s="41"/>
      <c r="G4" s="41"/>
      <c r="H4" s="41"/>
      <c r="I4" s="41"/>
      <c r="J4" s="41"/>
    </row>
    <row r="5" spans="1:15" s="39" customFormat="1" ht="11.25" customHeight="1" x14ac:dyDescent="0.2">
      <c r="A5" s="41" t="s">
        <v>40</v>
      </c>
      <c r="B5" s="41"/>
      <c r="C5" s="41"/>
      <c r="D5" s="41"/>
      <c r="E5" s="42"/>
      <c r="F5" s="42"/>
      <c r="G5" s="42"/>
      <c r="H5" s="42"/>
      <c r="I5" s="42"/>
      <c r="J5" s="42"/>
    </row>
    <row r="6" spans="1:15" s="39" customFormat="1" ht="12.75" customHeight="1" x14ac:dyDescent="0.2">
      <c r="A6" s="186"/>
      <c r="B6" s="187"/>
      <c r="C6" s="187"/>
      <c r="D6" s="187"/>
      <c r="E6" s="187"/>
      <c r="F6" s="187"/>
      <c r="G6" s="187"/>
      <c r="H6" s="187"/>
      <c r="I6" s="187"/>
      <c r="J6" s="187"/>
    </row>
    <row r="7" spans="1:15" customFormat="1" ht="12" customHeight="1" x14ac:dyDescent="0.2">
      <c r="A7" s="45" t="s">
        <v>171</v>
      </c>
      <c r="B7" s="46"/>
      <c r="C7" s="47" t="s">
        <v>172</v>
      </c>
      <c r="D7" s="48" t="s">
        <v>173</v>
      </c>
      <c r="E7" s="49"/>
      <c r="F7" s="49"/>
      <c r="G7" s="49"/>
      <c r="H7" s="50"/>
      <c r="I7" s="51" t="s">
        <v>174</v>
      </c>
      <c r="J7" s="52"/>
      <c r="K7" s="53"/>
      <c r="L7" s="53"/>
      <c r="M7" s="53"/>
      <c r="N7" s="53"/>
      <c r="O7" s="53"/>
    </row>
    <row r="8" spans="1:15" ht="21.7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4.1" customHeight="1" x14ac:dyDescent="0.2">
      <c r="A11" s="68" t="s">
        <v>7</v>
      </c>
      <c r="B11" s="188"/>
      <c r="C11" s="189"/>
      <c r="D11" s="190"/>
      <c r="E11" s="191"/>
      <c r="F11" s="191"/>
      <c r="G11" s="191"/>
      <c r="H11" s="192"/>
      <c r="I11" s="190"/>
      <c r="J11" s="193"/>
    </row>
    <row r="12" spans="1:15" ht="14.1" customHeight="1" x14ac:dyDescent="0.2">
      <c r="A12" s="91" t="s">
        <v>96</v>
      </c>
      <c r="B12" s="69"/>
      <c r="C12" s="78">
        <v>100</v>
      </c>
      <c r="D12" s="194">
        <v>129883</v>
      </c>
      <c r="E12" s="195">
        <v>128398</v>
      </c>
      <c r="F12" s="79">
        <v>128617</v>
      </c>
      <c r="G12" s="79">
        <v>128866</v>
      </c>
      <c r="H12" s="105">
        <v>128470</v>
      </c>
      <c r="I12" s="80">
        <v>1413</v>
      </c>
      <c r="J12" s="81">
        <v>1.0998676733867829</v>
      </c>
    </row>
    <row r="13" spans="1:15" ht="12" customHeight="1" x14ac:dyDescent="0.2">
      <c r="A13" s="83" t="s">
        <v>97</v>
      </c>
      <c r="B13" s="84" t="s">
        <v>98</v>
      </c>
      <c r="C13" s="78">
        <v>48.632230545952893</v>
      </c>
      <c r="D13" s="80">
        <v>63165</v>
      </c>
      <c r="E13" s="79">
        <v>62478</v>
      </c>
      <c r="F13" s="79">
        <v>62592</v>
      </c>
      <c r="G13" s="79">
        <v>62607</v>
      </c>
      <c r="H13" s="105">
        <v>62634</v>
      </c>
      <c r="I13" s="80">
        <v>531</v>
      </c>
      <c r="J13" s="81">
        <v>0.84778235463166973</v>
      </c>
    </row>
    <row r="14" spans="1:15" ht="12" customHeight="1" x14ac:dyDescent="0.2">
      <c r="A14" s="83"/>
      <c r="B14" s="84" t="s">
        <v>99</v>
      </c>
      <c r="C14" s="78">
        <v>51.367769454047107</v>
      </c>
      <c r="D14" s="80">
        <v>66718</v>
      </c>
      <c r="E14" s="79">
        <v>65920</v>
      </c>
      <c r="F14" s="79">
        <v>66025</v>
      </c>
      <c r="G14" s="79">
        <v>66259</v>
      </c>
      <c r="H14" s="105">
        <v>65836</v>
      </c>
      <c r="I14" s="80">
        <v>882</v>
      </c>
      <c r="J14" s="81">
        <v>1.3396925694149098</v>
      </c>
    </row>
    <row r="15" spans="1:15" ht="12" customHeight="1" x14ac:dyDescent="0.2">
      <c r="A15" s="83" t="s">
        <v>97</v>
      </c>
      <c r="B15" s="86" t="s">
        <v>100</v>
      </c>
      <c r="C15" s="78">
        <v>10.178391321420047</v>
      </c>
      <c r="D15" s="80">
        <v>13220</v>
      </c>
      <c r="E15" s="79">
        <v>12557</v>
      </c>
      <c r="F15" s="79">
        <v>12983</v>
      </c>
      <c r="G15" s="79">
        <v>13657</v>
      </c>
      <c r="H15" s="105">
        <v>13774</v>
      </c>
      <c r="I15" s="80">
        <v>-554</v>
      </c>
      <c r="J15" s="81">
        <v>-4.0220705677363151</v>
      </c>
    </row>
    <row r="16" spans="1:15" ht="12" customHeight="1" x14ac:dyDescent="0.2">
      <c r="A16" s="83"/>
      <c r="B16" s="86" t="s">
        <v>101</v>
      </c>
      <c r="C16" s="78">
        <v>66.645365444284465</v>
      </c>
      <c r="D16" s="80">
        <v>86561</v>
      </c>
      <c r="E16" s="79">
        <v>85940</v>
      </c>
      <c r="F16" s="79">
        <v>85869</v>
      </c>
      <c r="G16" s="79">
        <v>85664</v>
      </c>
      <c r="H16" s="105">
        <v>85521</v>
      </c>
      <c r="I16" s="80">
        <v>1040</v>
      </c>
      <c r="J16" s="81">
        <v>1.2160755837747454</v>
      </c>
    </row>
    <row r="17" spans="1:10" ht="12" customHeight="1" x14ac:dyDescent="0.2">
      <c r="A17" s="83"/>
      <c r="B17" s="86" t="s">
        <v>102</v>
      </c>
      <c r="C17" s="78">
        <v>20.986580229899218</v>
      </c>
      <c r="D17" s="80">
        <v>27258</v>
      </c>
      <c r="E17" s="79">
        <v>27219</v>
      </c>
      <c r="F17" s="79">
        <v>27193</v>
      </c>
      <c r="G17" s="79">
        <v>27078</v>
      </c>
      <c r="H17" s="105">
        <v>26848</v>
      </c>
      <c r="I17" s="80">
        <v>410</v>
      </c>
      <c r="J17" s="81">
        <v>1.5271156138259834</v>
      </c>
    </row>
    <row r="18" spans="1:10" ht="12" customHeight="1" x14ac:dyDescent="0.2">
      <c r="A18" s="85"/>
      <c r="B18" s="86" t="s">
        <v>103</v>
      </c>
      <c r="C18" s="78">
        <v>2.1896630043962642</v>
      </c>
      <c r="D18" s="80">
        <v>2844</v>
      </c>
      <c r="E18" s="79">
        <v>2682</v>
      </c>
      <c r="F18" s="79">
        <v>2572</v>
      </c>
      <c r="G18" s="79">
        <v>2467</v>
      </c>
      <c r="H18" s="105">
        <v>2327</v>
      </c>
      <c r="I18" s="80">
        <v>517</v>
      </c>
      <c r="J18" s="81">
        <v>22.21744735711216</v>
      </c>
    </row>
    <row r="19" spans="1:10" ht="12" customHeight="1" x14ac:dyDescent="0.2">
      <c r="A19" s="85"/>
      <c r="B19" s="86" t="s">
        <v>104</v>
      </c>
      <c r="C19" s="78">
        <v>0.97164371010832828</v>
      </c>
      <c r="D19" s="80">
        <v>1262</v>
      </c>
      <c r="E19" s="79">
        <v>1246</v>
      </c>
      <c r="F19" s="79">
        <v>1173</v>
      </c>
      <c r="G19" s="79">
        <v>1008</v>
      </c>
      <c r="H19" s="105">
        <v>985</v>
      </c>
      <c r="I19" s="80">
        <v>277</v>
      </c>
      <c r="J19" s="81">
        <v>28.121827411167512</v>
      </c>
    </row>
    <row r="20" spans="1:10" ht="12" customHeight="1" x14ac:dyDescent="0.2">
      <c r="A20" s="83" t="s">
        <v>105</v>
      </c>
      <c r="B20" s="84" t="s">
        <v>175</v>
      </c>
      <c r="C20" s="78">
        <v>66.752384838662493</v>
      </c>
      <c r="D20" s="80">
        <v>86700</v>
      </c>
      <c r="E20" s="79">
        <v>85599</v>
      </c>
      <c r="F20" s="79">
        <v>86028</v>
      </c>
      <c r="G20" s="79">
        <v>85683</v>
      </c>
      <c r="H20" s="105">
        <v>85915</v>
      </c>
      <c r="I20" s="80">
        <v>785</v>
      </c>
      <c r="J20" s="81">
        <v>0.91369376709538497</v>
      </c>
    </row>
    <row r="21" spans="1:10" ht="12" customHeight="1" x14ac:dyDescent="0.2">
      <c r="A21" s="83"/>
      <c r="B21" s="84" t="s">
        <v>176</v>
      </c>
      <c r="C21" s="78">
        <v>33.247615161337514</v>
      </c>
      <c r="D21" s="80">
        <v>43183</v>
      </c>
      <c r="E21" s="79">
        <v>42799</v>
      </c>
      <c r="F21" s="79">
        <v>42589</v>
      </c>
      <c r="G21" s="79">
        <v>43183</v>
      </c>
      <c r="H21" s="105">
        <v>42555</v>
      </c>
      <c r="I21" s="80">
        <v>628</v>
      </c>
      <c r="J21" s="81">
        <v>1.4757372811655505</v>
      </c>
    </row>
    <row r="22" spans="1:10" ht="12" customHeight="1" x14ac:dyDescent="0.2">
      <c r="A22" s="83" t="s">
        <v>105</v>
      </c>
      <c r="B22" s="84" t="s">
        <v>108</v>
      </c>
      <c r="C22" s="78">
        <v>82.970827590985735</v>
      </c>
      <c r="D22" s="80">
        <v>107765</v>
      </c>
      <c r="E22" s="79">
        <v>106439</v>
      </c>
      <c r="F22" s="79">
        <v>106659</v>
      </c>
      <c r="G22" s="79">
        <v>106914</v>
      </c>
      <c r="H22" s="105">
        <v>106688</v>
      </c>
      <c r="I22" s="80">
        <v>1077</v>
      </c>
      <c r="J22" s="81">
        <v>1.0094856028794241</v>
      </c>
    </row>
    <row r="23" spans="1:10" ht="12" customHeight="1" x14ac:dyDescent="0.2">
      <c r="A23" s="83"/>
      <c r="B23" s="84" t="s">
        <v>109</v>
      </c>
      <c r="C23" s="78">
        <v>17.029172409014265</v>
      </c>
      <c r="D23" s="80">
        <v>22118</v>
      </c>
      <c r="E23" s="79">
        <v>21959</v>
      </c>
      <c r="F23" s="79">
        <v>21958</v>
      </c>
      <c r="G23" s="79">
        <v>21952</v>
      </c>
      <c r="H23" s="105">
        <v>21782</v>
      </c>
      <c r="I23" s="80">
        <v>336</v>
      </c>
      <c r="J23" s="81">
        <v>1.5425580754751629</v>
      </c>
    </row>
    <row r="24" spans="1:10" ht="14.1" customHeight="1" x14ac:dyDescent="0.2">
      <c r="A24" s="68" t="s">
        <v>121</v>
      </c>
      <c r="B24" s="188"/>
      <c r="C24" s="189"/>
      <c r="D24" s="196"/>
      <c r="E24" s="197"/>
      <c r="F24" s="197"/>
      <c r="G24" s="197"/>
      <c r="H24" s="198"/>
      <c r="I24" s="190"/>
      <c r="J24" s="193"/>
    </row>
    <row r="25" spans="1:10" ht="14.1" customHeight="1" x14ac:dyDescent="0.2">
      <c r="A25" s="91" t="s">
        <v>96</v>
      </c>
      <c r="B25" s="69"/>
      <c r="C25" s="78">
        <v>100</v>
      </c>
      <c r="D25" s="199">
        <v>1505047</v>
      </c>
      <c r="E25" s="195">
        <v>1487255</v>
      </c>
      <c r="F25" s="195">
        <v>1486234</v>
      </c>
      <c r="G25" s="195">
        <v>1489980</v>
      </c>
      <c r="H25" s="200">
        <v>1503897</v>
      </c>
      <c r="I25" s="194">
        <v>1150</v>
      </c>
      <c r="J25" s="81">
        <v>7.6468002795404208E-2</v>
      </c>
    </row>
    <row r="26" spans="1:10" ht="12" customHeight="1" x14ac:dyDescent="0.2">
      <c r="A26" s="83" t="s">
        <v>97</v>
      </c>
      <c r="B26" s="84" t="s">
        <v>98</v>
      </c>
      <c r="C26" s="78">
        <v>52.971369000436532</v>
      </c>
      <c r="D26" s="80">
        <v>797244</v>
      </c>
      <c r="E26" s="79">
        <v>787704</v>
      </c>
      <c r="F26" s="79">
        <v>786349</v>
      </c>
      <c r="G26" s="79">
        <v>787491</v>
      </c>
      <c r="H26" s="105">
        <v>798352</v>
      </c>
      <c r="I26" s="80">
        <v>-1108</v>
      </c>
      <c r="J26" s="81">
        <v>-0.13878589895184079</v>
      </c>
    </row>
    <row r="27" spans="1:10" ht="12" customHeight="1" x14ac:dyDescent="0.2">
      <c r="A27" s="83"/>
      <c r="B27" s="84" t="s">
        <v>99</v>
      </c>
      <c r="C27" s="78">
        <v>47.028630999563468</v>
      </c>
      <c r="D27" s="80">
        <v>707803</v>
      </c>
      <c r="E27" s="79">
        <v>699551</v>
      </c>
      <c r="F27" s="79">
        <v>699885</v>
      </c>
      <c r="G27" s="79">
        <v>702489</v>
      </c>
      <c r="H27" s="105">
        <v>705545</v>
      </c>
      <c r="I27" s="80">
        <v>2258</v>
      </c>
      <c r="J27" s="81">
        <v>0.32003628400739853</v>
      </c>
    </row>
    <row r="28" spans="1:10" ht="12" customHeight="1" x14ac:dyDescent="0.2">
      <c r="A28" s="83" t="s">
        <v>97</v>
      </c>
      <c r="B28" s="86" t="s">
        <v>100</v>
      </c>
      <c r="C28" s="78">
        <v>10.733751171890313</v>
      </c>
      <c r="D28" s="80">
        <v>161548</v>
      </c>
      <c r="E28" s="79">
        <v>148216</v>
      </c>
      <c r="F28" s="79">
        <v>152420</v>
      </c>
      <c r="G28" s="79">
        <v>158418</v>
      </c>
      <c r="H28" s="105">
        <v>163300</v>
      </c>
      <c r="I28" s="80">
        <v>-1752</v>
      </c>
      <c r="J28" s="81">
        <v>-1.0728720146968769</v>
      </c>
    </row>
    <row r="29" spans="1:10" ht="12" customHeight="1" x14ac:dyDescent="0.2">
      <c r="A29" s="83"/>
      <c r="B29" s="86" t="s">
        <v>101</v>
      </c>
      <c r="C29" s="78">
        <v>63.818870772806427</v>
      </c>
      <c r="D29" s="80">
        <v>960504</v>
      </c>
      <c r="E29" s="79">
        <v>957115</v>
      </c>
      <c r="F29" s="79">
        <v>954542</v>
      </c>
      <c r="G29" s="79">
        <v>952734</v>
      </c>
      <c r="H29" s="105">
        <v>961487</v>
      </c>
      <c r="I29" s="80">
        <v>-983</v>
      </c>
      <c r="J29" s="81">
        <v>-0.10223747174948804</v>
      </c>
    </row>
    <row r="30" spans="1:10" ht="12" customHeight="1" x14ac:dyDescent="0.2">
      <c r="A30" s="83"/>
      <c r="B30" s="86" t="s">
        <v>102</v>
      </c>
      <c r="C30" s="78">
        <v>23.153230430677581</v>
      </c>
      <c r="D30" s="80">
        <v>348467</v>
      </c>
      <c r="E30" s="79">
        <v>348345</v>
      </c>
      <c r="F30" s="79">
        <v>347181</v>
      </c>
      <c r="G30" s="79">
        <v>347578</v>
      </c>
      <c r="H30" s="105">
        <v>348817</v>
      </c>
      <c r="I30" s="80">
        <v>-350</v>
      </c>
      <c r="J30" s="81">
        <v>-0.10033914631454316</v>
      </c>
    </row>
    <row r="31" spans="1:10" ht="12" customHeight="1" x14ac:dyDescent="0.2">
      <c r="A31" s="85"/>
      <c r="B31" s="86" t="s">
        <v>103</v>
      </c>
      <c r="C31" s="78">
        <v>2.2941476246256762</v>
      </c>
      <c r="D31" s="80">
        <v>34528</v>
      </c>
      <c r="E31" s="79">
        <v>33579</v>
      </c>
      <c r="F31" s="79">
        <v>32091</v>
      </c>
      <c r="G31" s="79">
        <v>31250</v>
      </c>
      <c r="H31" s="105">
        <v>30293</v>
      </c>
      <c r="I31" s="80">
        <v>4235</v>
      </c>
      <c r="J31" s="81">
        <v>13.980127422176741</v>
      </c>
    </row>
    <row r="32" spans="1:10" ht="12" customHeight="1" x14ac:dyDescent="0.2">
      <c r="A32" s="85"/>
      <c r="B32" s="86" t="s">
        <v>104</v>
      </c>
      <c r="C32" s="78">
        <v>0.95252839280102219</v>
      </c>
      <c r="D32" s="80">
        <v>14336</v>
      </c>
      <c r="E32" s="79">
        <v>14145</v>
      </c>
      <c r="F32" s="79">
        <v>13528</v>
      </c>
      <c r="G32" s="79">
        <v>11824</v>
      </c>
      <c r="H32" s="105">
        <v>11682</v>
      </c>
      <c r="I32" s="80">
        <v>2654</v>
      </c>
      <c r="J32" s="81">
        <v>22.718712549221024</v>
      </c>
    </row>
    <row r="33" spans="1:10" ht="12" customHeight="1" x14ac:dyDescent="0.2">
      <c r="A33" s="83" t="s">
        <v>105</v>
      </c>
      <c r="B33" s="84" t="s">
        <v>175</v>
      </c>
      <c r="C33" s="78">
        <v>68.761905774371172</v>
      </c>
      <c r="D33" s="80">
        <v>1034899</v>
      </c>
      <c r="E33" s="79">
        <v>1019644</v>
      </c>
      <c r="F33" s="79">
        <v>1023094</v>
      </c>
      <c r="G33" s="79">
        <v>1026580</v>
      </c>
      <c r="H33" s="105">
        <v>1041687</v>
      </c>
      <c r="I33" s="80">
        <v>-6788</v>
      </c>
      <c r="J33" s="81">
        <v>-0.6516352800793328</v>
      </c>
    </row>
    <row r="34" spans="1:10" ht="12" customHeight="1" x14ac:dyDescent="0.2">
      <c r="A34" s="83"/>
      <c r="B34" s="84" t="s">
        <v>176</v>
      </c>
      <c r="C34" s="78">
        <v>31.238094225628835</v>
      </c>
      <c r="D34" s="80">
        <v>470148</v>
      </c>
      <c r="E34" s="79">
        <v>467610</v>
      </c>
      <c r="F34" s="79">
        <v>463139</v>
      </c>
      <c r="G34" s="79">
        <v>463399</v>
      </c>
      <c r="H34" s="105">
        <v>462209</v>
      </c>
      <c r="I34" s="80">
        <v>7939</v>
      </c>
      <c r="J34" s="81">
        <v>1.7176212492616976</v>
      </c>
    </row>
    <row r="35" spans="1:10" ht="12" customHeight="1" x14ac:dyDescent="0.2">
      <c r="A35" s="83" t="s">
        <v>105</v>
      </c>
      <c r="B35" s="84" t="s">
        <v>108</v>
      </c>
      <c r="C35" s="78">
        <v>83.834258996562895</v>
      </c>
      <c r="D35" s="80">
        <v>1261745</v>
      </c>
      <c r="E35" s="79">
        <v>1248991</v>
      </c>
      <c r="F35" s="79">
        <v>1253485</v>
      </c>
      <c r="G35" s="79">
        <v>1262325</v>
      </c>
      <c r="H35" s="105">
        <v>1270013</v>
      </c>
      <c r="I35" s="80">
        <v>-8268</v>
      </c>
      <c r="J35" s="81">
        <v>-0.65101695809412974</v>
      </c>
    </row>
    <row r="36" spans="1:10" ht="12" customHeight="1" x14ac:dyDescent="0.2">
      <c r="A36" s="83"/>
      <c r="B36" s="84" t="s">
        <v>109</v>
      </c>
      <c r="C36" s="78">
        <v>16.165741003437102</v>
      </c>
      <c r="D36" s="80">
        <v>243302</v>
      </c>
      <c r="E36" s="79">
        <v>238263</v>
      </c>
      <c r="F36" s="79">
        <v>232748</v>
      </c>
      <c r="G36" s="79">
        <v>227654</v>
      </c>
      <c r="H36" s="105">
        <v>233883</v>
      </c>
      <c r="I36" s="80">
        <v>9419</v>
      </c>
      <c r="J36" s="81">
        <v>4.0272272888581044</v>
      </c>
    </row>
    <row r="37" spans="1:10" ht="14.1" customHeight="1" x14ac:dyDescent="0.2">
      <c r="A37" s="68" t="s">
        <v>122</v>
      </c>
      <c r="B37" s="188"/>
      <c r="C37" s="189"/>
      <c r="D37" s="196"/>
      <c r="E37" s="197"/>
      <c r="F37" s="197"/>
      <c r="G37" s="197"/>
      <c r="H37" s="198"/>
      <c r="I37" s="190"/>
      <c r="J37" s="193"/>
    </row>
    <row r="38" spans="1:10" ht="14.1" customHeight="1" x14ac:dyDescent="0.2">
      <c r="A38" s="91" t="s">
        <v>96</v>
      </c>
      <c r="B38" s="69"/>
      <c r="C38" s="78">
        <v>100</v>
      </c>
      <c r="D38" s="199">
        <v>28820804</v>
      </c>
      <c r="E38" s="195">
        <v>28542882</v>
      </c>
      <c r="F38" s="195">
        <v>28545079</v>
      </c>
      <c r="G38" s="195">
        <v>28633360</v>
      </c>
      <c r="H38" s="200">
        <v>28795146</v>
      </c>
      <c r="I38" s="194">
        <v>25658</v>
      </c>
      <c r="J38" s="81">
        <v>8.9105295732829409E-2</v>
      </c>
    </row>
    <row r="39" spans="1:10" ht="12" customHeight="1" x14ac:dyDescent="0.2">
      <c r="A39" s="83" t="s">
        <v>97</v>
      </c>
      <c r="B39" s="84" t="s">
        <v>98</v>
      </c>
      <c r="C39" s="78">
        <v>53.889426540633636</v>
      </c>
      <c r="D39" s="80">
        <v>15531366</v>
      </c>
      <c r="E39" s="79">
        <v>15373217</v>
      </c>
      <c r="F39" s="79">
        <v>15360040</v>
      </c>
      <c r="G39" s="79">
        <v>15407871</v>
      </c>
      <c r="H39" s="105">
        <v>15552699</v>
      </c>
      <c r="I39" s="80">
        <v>-21333</v>
      </c>
      <c r="J39" s="81">
        <v>-0.13716590284425872</v>
      </c>
    </row>
    <row r="40" spans="1:10" ht="12" customHeight="1" x14ac:dyDescent="0.2">
      <c r="A40" s="83"/>
      <c r="B40" s="84" t="s">
        <v>99</v>
      </c>
      <c r="C40" s="78">
        <v>46.110573459366364</v>
      </c>
      <c r="D40" s="80">
        <v>13289438</v>
      </c>
      <c r="E40" s="79">
        <v>13169665</v>
      </c>
      <c r="F40" s="79">
        <v>13185039</v>
      </c>
      <c r="G40" s="79">
        <v>13225489</v>
      </c>
      <c r="H40" s="105">
        <v>13242447</v>
      </c>
      <c r="I40" s="80">
        <v>46991</v>
      </c>
      <c r="J40" s="81">
        <v>0.35485133525548562</v>
      </c>
    </row>
    <row r="41" spans="1:10" ht="12" customHeight="1" x14ac:dyDescent="0.2">
      <c r="A41" s="83" t="s">
        <v>97</v>
      </c>
      <c r="B41" s="86" t="s">
        <v>100</v>
      </c>
      <c r="C41" s="78">
        <v>10.22271620181033</v>
      </c>
      <c r="D41" s="80">
        <v>2946269</v>
      </c>
      <c r="E41" s="79">
        <v>2737167</v>
      </c>
      <c r="F41" s="79">
        <v>2816588</v>
      </c>
      <c r="G41" s="79">
        <v>2921773</v>
      </c>
      <c r="H41" s="105">
        <v>2993024</v>
      </c>
      <c r="I41" s="80">
        <v>-46755</v>
      </c>
      <c r="J41" s="81">
        <v>-1.5621324787238593</v>
      </c>
    </row>
    <row r="42" spans="1:10" ht="12" customHeight="1" x14ac:dyDescent="0.2">
      <c r="A42" s="83"/>
      <c r="B42" s="86" t="s">
        <v>101</v>
      </c>
      <c r="C42" s="78">
        <v>65.371469165121141</v>
      </c>
      <c r="D42" s="80">
        <v>18840583</v>
      </c>
      <c r="E42" s="79">
        <v>18793962</v>
      </c>
      <c r="F42" s="79">
        <v>18771978</v>
      </c>
      <c r="G42" s="79">
        <v>18768478</v>
      </c>
      <c r="H42" s="105">
        <v>18872234</v>
      </c>
      <c r="I42" s="80">
        <v>-31651</v>
      </c>
      <c r="J42" s="81">
        <v>-0.16771199424509042</v>
      </c>
    </row>
    <row r="43" spans="1:10" ht="12" customHeight="1" x14ac:dyDescent="0.2">
      <c r="A43" s="83"/>
      <c r="B43" s="86" t="s">
        <v>102</v>
      </c>
      <c r="C43" s="78">
        <v>22.253195989952257</v>
      </c>
      <c r="D43" s="80">
        <v>6413550</v>
      </c>
      <c r="E43" s="79">
        <v>6405870</v>
      </c>
      <c r="F43" s="79">
        <v>6374701</v>
      </c>
      <c r="G43" s="79">
        <v>6380286</v>
      </c>
      <c r="H43" s="105">
        <v>6386176</v>
      </c>
      <c r="I43" s="80">
        <v>27374</v>
      </c>
      <c r="J43" s="81">
        <v>0.42864462238435019</v>
      </c>
    </row>
    <row r="44" spans="1:10" ht="12" customHeight="1" x14ac:dyDescent="0.2">
      <c r="A44" s="85"/>
      <c r="B44" s="86" t="s">
        <v>103</v>
      </c>
      <c r="C44" s="78">
        <v>2.1526047642529336</v>
      </c>
      <c r="D44" s="80">
        <v>620398</v>
      </c>
      <c r="E44" s="79">
        <v>605880</v>
      </c>
      <c r="F44" s="79">
        <v>581809</v>
      </c>
      <c r="G44" s="79">
        <v>562822</v>
      </c>
      <c r="H44" s="105">
        <v>543710</v>
      </c>
      <c r="I44" s="80">
        <v>76688</v>
      </c>
      <c r="J44" s="81">
        <v>14.104577808022659</v>
      </c>
    </row>
    <row r="45" spans="1:10" ht="12" customHeight="1" x14ac:dyDescent="0.2">
      <c r="A45" s="85"/>
      <c r="B45" s="86" t="s">
        <v>104</v>
      </c>
      <c r="C45" s="78">
        <v>0.91746573065761805</v>
      </c>
      <c r="D45" s="80">
        <v>264421</v>
      </c>
      <c r="E45" s="79">
        <v>261325</v>
      </c>
      <c r="F45" s="79">
        <v>253811</v>
      </c>
      <c r="G45" s="79">
        <v>218956</v>
      </c>
      <c r="H45" s="105">
        <v>214501</v>
      </c>
      <c r="I45" s="80">
        <v>49920</v>
      </c>
      <c r="J45" s="81">
        <v>23.272618775670043</v>
      </c>
    </row>
    <row r="46" spans="1:10" ht="12" customHeight="1" x14ac:dyDescent="0.2">
      <c r="A46" s="83" t="s">
        <v>105</v>
      </c>
      <c r="B46" s="84" t="s">
        <v>175</v>
      </c>
      <c r="C46" s="78">
        <v>69.576122859029198</v>
      </c>
      <c r="D46" s="80">
        <v>20052398</v>
      </c>
      <c r="E46" s="79">
        <v>19836547</v>
      </c>
      <c r="F46" s="79">
        <v>19903947</v>
      </c>
      <c r="G46" s="79">
        <v>20006421</v>
      </c>
      <c r="H46" s="105">
        <v>20213321</v>
      </c>
      <c r="I46" s="80">
        <v>-160923</v>
      </c>
      <c r="J46" s="81">
        <v>-0.79612350686955402</v>
      </c>
    </row>
    <row r="47" spans="1:10" ht="12" customHeight="1" x14ac:dyDescent="0.2">
      <c r="A47" s="83"/>
      <c r="B47" s="84" t="s">
        <v>176</v>
      </c>
      <c r="C47" s="78">
        <v>30.423877140970806</v>
      </c>
      <c r="D47" s="80">
        <v>8768406</v>
      </c>
      <c r="E47" s="79">
        <v>8706333</v>
      </c>
      <c r="F47" s="79">
        <v>8641129</v>
      </c>
      <c r="G47" s="79">
        <v>8626936</v>
      </c>
      <c r="H47" s="105">
        <v>8581822</v>
      </c>
      <c r="I47" s="80">
        <v>186584</v>
      </c>
      <c r="J47" s="81">
        <v>2.1741769987771828</v>
      </c>
    </row>
    <row r="48" spans="1:10" ht="12" customHeight="1" x14ac:dyDescent="0.2">
      <c r="A48" s="83" t="s">
        <v>105</v>
      </c>
      <c r="B48" s="84" t="s">
        <v>108</v>
      </c>
      <c r="C48" s="78">
        <v>82.356907878073073</v>
      </c>
      <c r="D48" s="80">
        <v>23735923</v>
      </c>
      <c r="E48" s="79">
        <v>23539369</v>
      </c>
      <c r="F48" s="79">
        <v>23624014</v>
      </c>
      <c r="G48" s="79">
        <v>23774470</v>
      </c>
      <c r="H48" s="105">
        <v>23893724</v>
      </c>
      <c r="I48" s="80">
        <v>-157801</v>
      </c>
      <c r="J48" s="81">
        <v>-0.66042865482165947</v>
      </c>
    </row>
    <row r="49" spans="1:10" ht="12" customHeight="1" x14ac:dyDescent="0.2">
      <c r="A49" s="83"/>
      <c r="B49" s="84" t="s">
        <v>109</v>
      </c>
      <c r="C49" s="78">
        <v>17.643071303631917</v>
      </c>
      <c r="D49" s="80">
        <v>5084875</v>
      </c>
      <c r="E49" s="79">
        <v>5003504</v>
      </c>
      <c r="F49" s="79">
        <v>4921056</v>
      </c>
      <c r="G49" s="79">
        <v>4858880</v>
      </c>
      <c r="H49" s="105">
        <v>4901412</v>
      </c>
      <c r="I49" s="80">
        <v>183463</v>
      </c>
      <c r="J49" s="81">
        <v>3.7430642435281913</v>
      </c>
    </row>
    <row r="50" spans="1:10" ht="14.1" customHeight="1" x14ac:dyDescent="0.2">
      <c r="A50" s="68" t="s">
        <v>123</v>
      </c>
      <c r="B50" s="188"/>
      <c r="C50" s="189"/>
      <c r="D50" s="196"/>
      <c r="E50" s="197"/>
      <c r="F50" s="197"/>
      <c r="G50" s="197"/>
      <c r="H50" s="198"/>
      <c r="I50" s="190"/>
      <c r="J50" s="193"/>
    </row>
    <row r="51" spans="1:10" ht="14.1" customHeight="1" x14ac:dyDescent="0.2">
      <c r="A51" s="91" t="s">
        <v>96</v>
      </c>
      <c r="B51" s="69"/>
      <c r="C51" s="78">
        <v>100</v>
      </c>
      <c r="D51" s="199">
        <v>35215934</v>
      </c>
      <c r="E51" s="195">
        <v>34885488</v>
      </c>
      <c r="F51" s="195">
        <v>34887706</v>
      </c>
      <c r="G51" s="195">
        <v>35018375</v>
      </c>
      <c r="H51" s="200">
        <v>35220294</v>
      </c>
      <c r="I51" s="194">
        <v>-4360</v>
      </c>
      <c r="J51" s="81">
        <v>-1.2379226590215288E-2</v>
      </c>
    </row>
    <row r="52" spans="1:10" ht="12" customHeight="1" x14ac:dyDescent="0.2">
      <c r="A52" s="83" t="s">
        <v>97</v>
      </c>
      <c r="B52" s="84" t="s">
        <v>98</v>
      </c>
      <c r="C52" s="78">
        <v>53.535572846087227</v>
      </c>
      <c r="D52" s="80">
        <v>18853052</v>
      </c>
      <c r="E52" s="79">
        <v>18659848</v>
      </c>
      <c r="F52" s="79">
        <v>18640170</v>
      </c>
      <c r="G52" s="79">
        <v>18707512</v>
      </c>
      <c r="H52" s="105">
        <v>18878870</v>
      </c>
      <c r="I52" s="80">
        <v>-25818</v>
      </c>
      <c r="J52" s="81">
        <v>-0.13675606643829849</v>
      </c>
    </row>
    <row r="53" spans="1:10" ht="12" customHeight="1" x14ac:dyDescent="0.2">
      <c r="A53" s="83"/>
      <c r="B53" s="84" t="s">
        <v>99</v>
      </c>
      <c r="C53" s="78">
        <v>46.464427153912773</v>
      </c>
      <c r="D53" s="80">
        <v>16362882</v>
      </c>
      <c r="E53" s="79">
        <v>16225640</v>
      </c>
      <c r="F53" s="79">
        <v>16247536</v>
      </c>
      <c r="G53" s="79">
        <v>16310863</v>
      </c>
      <c r="H53" s="105">
        <v>16341424</v>
      </c>
      <c r="I53" s="80">
        <v>21458</v>
      </c>
      <c r="J53" s="81">
        <v>0.13131046596673582</v>
      </c>
    </row>
    <row r="54" spans="1:10" ht="12" customHeight="1" x14ac:dyDescent="0.2">
      <c r="A54" s="83" t="s">
        <v>97</v>
      </c>
      <c r="B54" s="86" t="s">
        <v>100</v>
      </c>
      <c r="C54" s="78">
        <v>10.130104741791031</v>
      </c>
      <c r="D54" s="80">
        <v>3567411</v>
      </c>
      <c r="E54" s="79">
        <v>3312093</v>
      </c>
      <c r="F54" s="79">
        <v>3404157</v>
      </c>
      <c r="G54" s="79">
        <v>3530165</v>
      </c>
      <c r="H54" s="105">
        <v>3610469</v>
      </c>
      <c r="I54" s="80">
        <v>-43058</v>
      </c>
      <c r="J54" s="81">
        <v>-1.1925874450106067</v>
      </c>
    </row>
    <row r="55" spans="1:10" ht="12" customHeight="1" x14ac:dyDescent="0.2">
      <c r="A55" s="83"/>
      <c r="B55" s="86" t="s">
        <v>101</v>
      </c>
      <c r="C55" s="78">
        <v>65.439956810459719</v>
      </c>
      <c r="D55" s="80">
        <v>23045292</v>
      </c>
      <c r="E55" s="79">
        <v>22995034</v>
      </c>
      <c r="F55" s="79">
        <v>22969743</v>
      </c>
      <c r="G55" s="79">
        <v>22977613</v>
      </c>
      <c r="H55" s="105">
        <v>23107380</v>
      </c>
      <c r="I55" s="80">
        <v>-62088</v>
      </c>
      <c r="J55" s="81">
        <v>-0.26869337847908331</v>
      </c>
    </row>
    <row r="56" spans="1:10" ht="12" customHeight="1" x14ac:dyDescent="0.2">
      <c r="A56" s="83"/>
      <c r="B56" s="86" t="s">
        <v>102</v>
      </c>
      <c r="C56" s="78">
        <v>22.332978588612757</v>
      </c>
      <c r="D56" s="80">
        <v>7864767</v>
      </c>
      <c r="E56" s="79">
        <v>7857543</v>
      </c>
      <c r="F56" s="79">
        <v>7821575</v>
      </c>
      <c r="G56" s="79">
        <v>7838209</v>
      </c>
      <c r="H56" s="105">
        <v>7852663</v>
      </c>
      <c r="I56" s="80">
        <v>12104</v>
      </c>
      <c r="J56" s="81">
        <v>0.1541387934258735</v>
      </c>
    </row>
    <row r="57" spans="1:10" ht="12" customHeight="1" x14ac:dyDescent="0.2">
      <c r="A57" s="85"/>
      <c r="B57" s="86" t="s">
        <v>103</v>
      </c>
      <c r="C57" s="78">
        <v>2.0969485006417834</v>
      </c>
      <c r="D57" s="80">
        <v>738460</v>
      </c>
      <c r="E57" s="79">
        <v>720815</v>
      </c>
      <c r="F57" s="79">
        <v>692228</v>
      </c>
      <c r="G57" s="79">
        <v>672387</v>
      </c>
      <c r="H57" s="105">
        <v>649780</v>
      </c>
      <c r="I57" s="80">
        <v>88680</v>
      </c>
      <c r="J57" s="81">
        <v>13.647696143310043</v>
      </c>
    </row>
    <row r="58" spans="1:10" ht="12" customHeight="1" x14ac:dyDescent="0.2">
      <c r="A58" s="85"/>
      <c r="B58" s="86" t="s">
        <v>104</v>
      </c>
      <c r="C58" s="78">
        <v>0.89668784590520867</v>
      </c>
      <c r="D58" s="80">
        <v>315777</v>
      </c>
      <c r="E58" s="79">
        <v>311816</v>
      </c>
      <c r="F58" s="79">
        <v>302788</v>
      </c>
      <c r="G58" s="79">
        <v>262742</v>
      </c>
      <c r="H58" s="105">
        <v>257371</v>
      </c>
      <c r="I58" s="80">
        <v>58406</v>
      </c>
      <c r="J58" s="81">
        <v>22.693310435130609</v>
      </c>
    </row>
    <row r="59" spans="1:10" ht="12" customHeight="1" x14ac:dyDescent="0.2">
      <c r="A59" s="83" t="s">
        <v>105</v>
      </c>
      <c r="B59" s="84" t="s">
        <v>175</v>
      </c>
      <c r="C59" s="78">
        <v>68.942303219900396</v>
      </c>
      <c r="D59" s="80">
        <v>24278676</v>
      </c>
      <c r="E59" s="79">
        <v>24024859</v>
      </c>
      <c r="F59" s="79">
        <v>24107647</v>
      </c>
      <c r="G59" s="79">
        <v>24248794</v>
      </c>
      <c r="H59" s="105">
        <v>24494262</v>
      </c>
      <c r="I59" s="80">
        <v>-215586</v>
      </c>
      <c r="J59" s="81">
        <v>-0.88014899162914151</v>
      </c>
    </row>
    <row r="60" spans="1:10" ht="12" customHeight="1" x14ac:dyDescent="0.2">
      <c r="A60" s="83"/>
      <c r="B60" s="84" t="s">
        <v>176</v>
      </c>
      <c r="C60" s="78">
        <v>31.057693940475922</v>
      </c>
      <c r="D60" s="80">
        <v>10937257</v>
      </c>
      <c r="E60" s="79">
        <v>10860622</v>
      </c>
      <c r="F60" s="79">
        <v>10780051</v>
      </c>
      <c r="G60" s="79">
        <v>10769577</v>
      </c>
      <c r="H60" s="105">
        <v>10726028</v>
      </c>
      <c r="I60" s="80">
        <v>211229</v>
      </c>
      <c r="J60" s="81">
        <v>1.9693124053004523</v>
      </c>
    </row>
    <row r="61" spans="1:10" ht="12" customHeight="1" x14ac:dyDescent="0.2">
      <c r="A61" s="83" t="s">
        <v>105</v>
      </c>
      <c r="B61" s="84" t="s">
        <v>108</v>
      </c>
      <c r="C61" s="78">
        <v>83.149519760004097</v>
      </c>
      <c r="D61" s="80">
        <v>29281880</v>
      </c>
      <c r="E61" s="79">
        <v>29047509</v>
      </c>
      <c r="F61" s="79">
        <v>29151408</v>
      </c>
      <c r="G61" s="79">
        <v>29352342</v>
      </c>
      <c r="H61" s="105">
        <v>29516292</v>
      </c>
      <c r="I61" s="80">
        <v>-234412</v>
      </c>
      <c r="J61" s="81">
        <v>-0.7941783473344145</v>
      </c>
    </row>
    <row r="62" spans="1:10" ht="12" customHeight="1" x14ac:dyDescent="0.2">
      <c r="A62" s="83"/>
      <c r="B62" s="84" t="s">
        <v>109</v>
      </c>
      <c r="C62" s="78">
        <v>16.850375173919851</v>
      </c>
      <c r="D62" s="80">
        <v>5934017</v>
      </c>
      <c r="E62" s="79">
        <v>5837916</v>
      </c>
      <c r="F62" s="79">
        <v>5736211</v>
      </c>
      <c r="G62" s="79">
        <v>5665936</v>
      </c>
      <c r="H62" s="105">
        <v>5703903</v>
      </c>
      <c r="I62" s="80">
        <v>230114</v>
      </c>
      <c r="J62" s="81">
        <v>4.0343252681541042</v>
      </c>
    </row>
    <row r="63" spans="1:10" ht="14.1" customHeight="1" x14ac:dyDescent="0.2">
      <c r="A63" s="68" t="s">
        <v>177</v>
      </c>
      <c r="B63" s="188"/>
      <c r="C63" s="189"/>
      <c r="D63" s="196"/>
      <c r="E63" s="197"/>
      <c r="F63" s="197"/>
      <c r="G63" s="197"/>
      <c r="H63" s="198"/>
      <c r="I63" s="190"/>
      <c r="J63" s="193"/>
    </row>
    <row r="64" spans="1:10" ht="14.1" customHeight="1" x14ac:dyDescent="0.2">
      <c r="A64" s="91" t="s">
        <v>96</v>
      </c>
      <c r="B64" s="69"/>
      <c r="C64" s="78">
        <v>100</v>
      </c>
      <c r="D64" s="199">
        <v>95608</v>
      </c>
      <c r="E64" s="195">
        <v>94822</v>
      </c>
      <c r="F64" s="195">
        <v>94793</v>
      </c>
      <c r="G64" s="195">
        <v>95300</v>
      </c>
      <c r="H64" s="105">
        <v>95103</v>
      </c>
      <c r="I64" s="80">
        <v>505</v>
      </c>
      <c r="J64" s="81">
        <v>0.53100322807903011</v>
      </c>
    </row>
    <row r="65" spans="1:12" ht="12" customHeight="1" x14ac:dyDescent="0.2">
      <c r="A65" s="83" t="s">
        <v>97</v>
      </c>
      <c r="B65" s="84" t="s">
        <v>98</v>
      </c>
      <c r="C65" s="78">
        <v>52.400426742532005</v>
      </c>
      <c r="D65" s="194">
        <v>50099</v>
      </c>
      <c r="E65" s="195">
        <v>49672</v>
      </c>
      <c r="F65" s="195">
        <v>49654</v>
      </c>
      <c r="G65" s="195">
        <v>49920</v>
      </c>
      <c r="H65" s="105">
        <v>49875</v>
      </c>
      <c r="I65" s="80">
        <v>224</v>
      </c>
      <c r="J65" s="81">
        <v>0.44912280701754387</v>
      </c>
    </row>
    <row r="66" spans="1:12" ht="12" customHeight="1" x14ac:dyDescent="0.2">
      <c r="A66" s="83"/>
      <c r="B66" s="84" t="s">
        <v>99</v>
      </c>
      <c r="C66" s="78">
        <v>47.599573257467995</v>
      </c>
      <c r="D66" s="194">
        <v>45509</v>
      </c>
      <c r="E66" s="195">
        <v>45150</v>
      </c>
      <c r="F66" s="195">
        <v>45139</v>
      </c>
      <c r="G66" s="195">
        <v>45380</v>
      </c>
      <c r="H66" s="105">
        <v>45228</v>
      </c>
      <c r="I66" s="80">
        <v>281</v>
      </c>
      <c r="J66" s="81">
        <v>0.62129654196515438</v>
      </c>
    </row>
    <row r="67" spans="1:12" ht="12" customHeight="1" x14ac:dyDescent="0.2">
      <c r="A67" s="83" t="s">
        <v>97</v>
      </c>
      <c r="B67" s="86" t="s">
        <v>100</v>
      </c>
      <c r="C67" s="78">
        <v>9.4374947703121084</v>
      </c>
      <c r="D67" s="194">
        <v>9023</v>
      </c>
      <c r="E67" s="195">
        <v>8611</v>
      </c>
      <c r="F67" s="195">
        <v>8791</v>
      </c>
      <c r="G67" s="195">
        <v>9188</v>
      </c>
      <c r="H67" s="105">
        <v>9138</v>
      </c>
      <c r="I67" s="80">
        <v>-115</v>
      </c>
      <c r="J67" s="81">
        <v>-1.2584810680674108</v>
      </c>
    </row>
    <row r="68" spans="1:12" ht="12" customHeight="1" x14ac:dyDescent="0.2">
      <c r="A68" s="83"/>
      <c r="B68" s="86" t="s">
        <v>101</v>
      </c>
      <c r="C68" s="78">
        <v>71.658229436867202</v>
      </c>
      <c r="D68" s="194">
        <v>68511</v>
      </c>
      <c r="E68" s="195">
        <v>68253</v>
      </c>
      <c r="F68" s="195">
        <v>68107</v>
      </c>
      <c r="G68" s="195">
        <v>68276</v>
      </c>
      <c r="H68" s="105">
        <v>68250</v>
      </c>
      <c r="I68" s="80">
        <v>261</v>
      </c>
      <c r="J68" s="81">
        <v>0.38241758241758239</v>
      </c>
    </row>
    <row r="69" spans="1:12" ht="12" customHeight="1" x14ac:dyDescent="0.2">
      <c r="A69" s="83"/>
      <c r="B69" s="86" t="s">
        <v>102</v>
      </c>
      <c r="C69" s="78">
        <v>17.017404401305331</v>
      </c>
      <c r="D69" s="194">
        <v>16270</v>
      </c>
      <c r="E69" s="195">
        <v>16201</v>
      </c>
      <c r="F69" s="195">
        <v>16200</v>
      </c>
      <c r="G69" s="195">
        <v>16221</v>
      </c>
      <c r="H69" s="105">
        <v>16173</v>
      </c>
      <c r="I69" s="80">
        <v>97</v>
      </c>
      <c r="J69" s="81">
        <v>0.59976504049959811</v>
      </c>
    </row>
    <row r="70" spans="1:12" ht="12" customHeight="1" x14ac:dyDescent="0.2">
      <c r="A70" s="85"/>
      <c r="B70" s="86" t="s">
        <v>103</v>
      </c>
      <c r="C70" s="78">
        <v>1.8868713915153543</v>
      </c>
      <c r="D70" s="194">
        <v>1804</v>
      </c>
      <c r="E70" s="195">
        <v>1757</v>
      </c>
      <c r="F70" s="195">
        <v>1695</v>
      </c>
      <c r="G70" s="195">
        <v>1615</v>
      </c>
      <c r="H70" s="105">
        <v>1542</v>
      </c>
      <c r="I70" s="80">
        <v>262</v>
      </c>
      <c r="J70" s="81">
        <v>16.990920881971466</v>
      </c>
    </row>
    <row r="71" spans="1:12" ht="12" customHeight="1" x14ac:dyDescent="0.2">
      <c r="A71" s="85"/>
      <c r="B71" s="86" t="s">
        <v>104</v>
      </c>
      <c r="C71" s="78">
        <v>0.87126600284495026</v>
      </c>
      <c r="D71" s="194">
        <v>833</v>
      </c>
      <c r="E71" s="195">
        <v>818</v>
      </c>
      <c r="F71" s="195">
        <v>771</v>
      </c>
      <c r="G71" s="195">
        <v>642</v>
      </c>
      <c r="H71" s="105">
        <v>621</v>
      </c>
      <c r="I71" s="80">
        <v>212</v>
      </c>
      <c r="J71" s="81">
        <v>34.138486312399358</v>
      </c>
    </row>
    <row r="72" spans="1:12" ht="12" customHeight="1" x14ac:dyDescent="0.2">
      <c r="A72" s="83" t="s">
        <v>105</v>
      </c>
      <c r="B72" s="84" t="s">
        <v>175</v>
      </c>
      <c r="C72" s="78">
        <v>66.630407497280558</v>
      </c>
      <c r="D72" s="194">
        <v>63704</v>
      </c>
      <c r="E72" s="195">
        <v>62921</v>
      </c>
      <c r="F72" s="195">
        <v>63098</v>
      </c>
      <c r="G72" s="195">
        <v>63452</v>
      </c>
      <c r="H72" s="105">
        <v>63588</v>
      </c>
      <c r="I72" s="80">
        <v>116</v>
      </c>
      <c r="J72" s="81">
        <v>0.18242435679687991</v>
      </c>
    </row>
    <row r="73" spans="1:12" ht="12" customHeight="1" x14ac:dyDescent="0.2">
      <c r="A73" s="83"/>
      <c r="B73" s="84" t="s">
        <v>176</v>
      </c>
      <c r="C73" s="78">
        <v>33.369592502719435</v>
      </c>
      <c r="D73" s="80">
        <v>31904</v>
      </c>
      <c r="E73" s="79">
        <v>31901</v>
      </c>
      <c r="F73" s="79">
        <v>31695</v>
      </c>
      <c r="G73" s="79">
        <v>31848</v>
      </c>
      <c r="H73" s="105">
        <v>31515</v>
      </c>
      <c r="I73" s="80">
        <v>389</v>
      </c>
      <c r="J73" s="81">
        <v>1.2343328573695065</v>
      </c>
    </row>
    <row r="74" spans="1:12" ht="12" customHeight="1" x14ac:dyDescent="0.2">
      <c r="A74" s="83" t="s">
        <v>105</v>
      </c>
      <c r="B74" s="84" t="s">
        <v>108</v>
      </c>
      <c r="C74" s="78">
        <v>78.53003932725295</v>
      </c>
      <c r="D74" s="80">
        <v>75081</v>
      </c>
      <c r="E74" s="79">
        <v>74529</v>
      </c>
      <c r="F74" s="79">
        <v>74764</v>
      </c>
      <c r="G74" s="79">
        <v>75284</v>
      </c>
      <c r="H74" s="105">
        <v>75197</v>
      </c>
      <c r="I74" s="80">
        <v>-116</v>
      </c>
      <c r="J74" s="81">
        <v>-0.15426147319706904</v>
      </c>
    </row>
    <row r="75" spans="1:12" ht="12" customHeight="1" x14ac:dyDescent="0.2">
      <c r="A75" s="107"/>
      <c r="B75" s="89" t="s">
        <v>109</v>
      </c>
      <c r="C75" s="90">
        <v>21.468914735168607</v>
      </c>
      <c r="D75" s="108">
        <v>20526</v>
      </c>
      <c r="E75" s="109">
        <v>20292</v>
      </c>
      <c r="F75" s="109">
        <v>20028</v>
      </c>
      <c r="G75" s="109">
        <v>20015</v>
      </c>
      <c r="H75" s="110">
        <v>19905</v>
      </c>
      <c r="I75" s="108">
        <v>621</v>
      </c>
      <c r="J75" s="111">
        <v>3.119819140919367</v>
      </c>
    </row>
    <row r="76" spans="1:12" s="112" customFormat="1" ht="11.25" customHeight="1" x14ac:dyDescent="0.15">
      <c r="B76" s="113"/>
      <c r="C76" s="113"/>
      <c r="D76" s="113"/>
      <c r="E76" s="113"/>
      <c r="F76" s="113"/>
      <c r="G76" s="113"/>
      <c r="H76" s="113"/>
      <c r="I76" s="113"/>
      <c r="J76" s="114" t="s">
        <v>35</v>
      </c>
    </row>
    <row r="77" spans="1:12" s="112" customFormat="1" ht="12.75" customHeight="1" x14ac:dyDescent="0.15">
      <c r="A77" s="113" t="s">
        <v>114</v>
      </c>
      <c r="D77" s="115"/>
    </row>
    <row r="78" spans="1:12" s="112" customFormat="1" ht="21" customHeight="1" x14ac:dyDescent="0.15">
      <c r="A78" s="116" t="s">
        <v>178</v>
      </c>
      <c r="B78" s="117"/>
      <c r="C78" s="117"/>
      <c r="D78" s="117"/>
      <c r="E78" s="117"/>
      <c r="F78" s="117"/>
      <c r="G78" s="117"/>
      <c r="H78" s="117"/>
      <c r="I78" s="117"/>
      <c r="J78" s="117"/>
    </row>
    <row r="79" spans="1:12" s="86" customFormat="1" ht="12.75" customHeight="1" x14ac:dyDescent="0.2">
      <c r="A79" s="116"/>
      <c r="B79" s="117"/>
      <c r="C79" s="117"/>
      <c r="D79" s="117"/>
      <c r="E79" s="117"/>
      <c r="F79" s="117"/>
      <c r="G79" s="117"/>
      <c r="H79" s="117"/>
      <c r="I79" s="117"/>
      <c r="J79" s="117"/>
    </row>
    <row r="80" spans="1:12" s="86" customFormat="1" ht="12.75" customHeight="1" x14ac:dyDescent="0.2">
      <c r="A80" s="116"/>
      <c r="B80" s="117"/>
      <c r="C80" s="117"/>
      <c r="D80" s="117"/>
      <c r="E80" s="117"/>
      <c r="F80" s="117"/>
      <c r="G80" s="117"/>
      <c r="H80" s="117"/>
      <c r="I80" s="117"/>
      <c r="J80" s="117"/>
      <c r="K80" s="201"/>
      <c r="L80" s="201"/>
    </row>
    <row r="81" s="53" customFormat="1" ht="12.75" customHeight="1" x14ac:dyDescent="0.2"/>
    <row r="82" s="53" customFormat="1" ht="12.75" customHeight="1" x14ac:dyDescent="0.2"/>
    <row r="83" s="53" customFormat="1" ht="12.7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78:J78"/>
    <mergeCell ref="A79:J79"/>
    <mergeCell ref="A80:J80"/>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1340E-CD6B-4176-ACC8-9330B7F69B25}">
  <sheetPr codeName="Tabelle10">
    <pageSetUpPr fitToPage="1"/>
  </sheetPr>
  <dimension ref="A1:Q863"/>
  <sheetViews>
    <sheetView showGridLines="0" zoomScaleNormal="100" workbookViewId="0"/>
  </sheetViews>
  <sheetFormatPr baseColWidth="10" defaultColWidth="8.85546875" defaultRowHeight="15.95" customHeight="1" x14ac:dyDescent="0.2"/>
  <cols>
    <col min="1" max="1" width="3.5703125" style="53" customWidth="1"/>
    <col min="2" max="2" width="2.28515625" style="53" customWidth="1"/>
    <col min="3" max="3" width="6.7109375" style="53" customWidth="1"/>
    <col min="4" max="4" width="32.5703125" style="53" customWidth="1"/>
    <col min="5" max="5" width="5.7109375" style="87" customWidth="1"/>
    <col min="6" max="10" width="9.7109375" style="120" customWidth="1"/>
    <col min="11" max="11" width="9.7109375" style="100" customWidth="1"/>
    <col min="12" max="12" width="9.7109375" style="121" customWidth="1"/>
    <col min="13" max="256" width="8.85546875" style="53"/>
    <col min="257" max="258" width="3.7109375" style="53" customWidth="1"/>
    <col min="259" max="259" width="3.85546875" style="53" customWidth="1"/>
    <col min="260" max="260" width="26.28515625" style="53" customWidth="1"/>
    <col min="261" max="261" width="5.7109375" style="53" customWidth="1"/>
    <col min="262" max="268" width="9.5703125" style="53" customWidth="1"/>
    <col min="269" max="512" width="8.85546875" style="53"/>
    <col min="513" max="514" width="3.7109375" style="53" customWidth="1"/>
    <col min="515" max="515" width="3.85546875" style="53" customWidth="1"/>
    <col min="516" max="516" width="26.28515625" style="53" customWidth="1"/>
    <col min="517" max="517" width="5.7109375" style="53" customWidth="1"/>
    <col min="518" max="524" width="9.5703125" style="53" customWidth="1"/>
    <col min="525" max="768" width="8.85546875" style="53"/>
    <col min="769" max="770" width="3.7109375" style="53" customWidth="1"/>
    <col min="771" max="771" width="3.85546875" style="53" customWidth="1"/>
    <col min="772" max="772" width="26.28515625" style="53" customWidth="1"/>
    <col min="773" max="773" width="5.7109375" style="53" customWidth="1"/>
    <col min="774" max="780" width="9.5703125" style="53" customWidth="1"/>
    <col min="781" max="1024" width="8.85546875" style="53"/>
    <col min="1025" max="1026" width="3.7109375" style="53" customWidth="1"/>
    <col min="1027" max="1027" width="3.85546875" style="53" customWidth="1"/>
    <col min="1028" max="1028" width="26.28515625" style="53" customWidth="1"/>
    <col min="1029" max="1029" width="5.7109375" style="53" customWidth="1"/>
    <col min="1030" max="1036" width="9.5703125" style="53" customWidth="1"/>
    <col min="1037" max="1280" width="8.85546875" style="53"/>
    <col min="1281" max="1282" width="3.7109375" style="53" customWidth="1"/>
    <col min="1283" max="1283" width="3.85546875" style="53" customWidth="1"/>
    <col min="1284" max="1284" width="26.28515625" style="53" customWidth="1"/>
    <col min="1285" max="1285" width="5.7109375" style="53" customWidth="1"/>
    <col min="1286" max="1292" width="9.5703125" style="53" customWidth="1"/>
    <col min="1293" max="1536" width="8.85546875" style="53"/>
    <col min="1537" max="1538" width="3.7109375" style="53" customWidth="1"/>
    <col min="1539" max="1539" width="3.85546875" style="53" customWidth="1"/>
    <col min="1540" max="1540" width="26.28515625" style="53" customWidth="1"/>
    <col min="1541" max="1541" width="5.7109375" style="53" customWidth="1"/>
    <col min="1542" max="1548" width="9.5703125" style="53" customWidth="1"/>
    <col min="1549" max="1792" width="8.85546875" style="53"/>
    <col min="1793" max="1794" width="3.7109375" style="53" customWidth="1"/>
    <col min="1795" max="1795" width="3.85546875" style="53" customWidth="1"/>
    <col min="1796" max="1796" width="26.28515625" style="53" customWidth="1"/>
    <col min="1797" max="1797" width="5.7109375" style="53" customWidth="1"/>
    <col min="1798" max="1804" width="9.5703125" style="53" customWidth="1"/>
    <col min="1805" max="2048" width="8.85546875" style="53"/>
    <col min="2049" max="2050" width="3.7109375" style="53" customWidth="1"/>
    <col min="2051" max="2051" width="3.85546875" style="53" customWidth="1"/>
    <col min="2052" max="2052" width="26.28515625" style="53" customWidth="1"/>
    <col min="2053" max="2053" width="5.7109375" style="53" customWidth="1"/>
    <col min="2054" max="2060" width="9.5703125" style="53" customWidth="1"/>
    <col min="2061" max="2304" width="8.85546875" style="53"/>
    <col min="2305" max="2306" width="3.7109375" style="53" customWidth="1"/>
    <col min="2307" max="2307" width="3.85546875" style="53" customWidth="1"/>
    <col min="2308" max="2308" width="26.28515625" style="53" customWidth="1"/>
    <col min="2309" max="2309" width="5.7109375" style="53" customWidth="1"/>
    <col min="2310" max="2316" width="9.5703125" style="53" customWidth="1"/>
    <col min="2317" max="2560" width="8.85546875" style="53"/>
    <col min="2561" max="2562" width="3.7109375" style="53" customWidth="1"/>
    <col min="2563" max="2563" width="3.85546875" style="53" customWidth="1"/>
    <col min="2564" max="2564" width="26.28515625" style="53" customWidth="1"/>
    <col min="2565" max="2565" width="5.7109375" style="53" customWidth="1"/>
    <col min="2566" max="2572" width="9.5703125" style="53" customWidth="1"/>
    <col min="2573" max="2816" width="8.85546875" style="53"/>
    <col min="2817" max="2818" width="3.7109375" style="53" customWidth="1"/>
    <col min="2819" max="2819" width="3.85546875" style="53" customWidth="1"/>
    <col min="2820" max="2820" width="26.28515625" style="53" customWidth="1"/>
    <col min="2821" max="2821" width="5.7109375" style="53" customWidth="1"/>
    <col min="2822" max="2828" width="9.5703125" style="53" customWidth="1"/>
    <col min="2829" max="3072" width="8.85546875" style="53"/>
    <col min="3073" max="3074" width="3.7109375" style="53" customWidth="1"/>
    <col min="3075" max="3075" width="3.85546875" style="53" customWidth="1"/>
    <col min="3076" max="3076" width="26.28515625" style="53" customWidth="1"/>
    <col min="3077" max="3077" width="5.7109375" style="53" customWidth="1"/>
    <col min="3078" max="3084" width="9.5703125" style="53" customWidth="1"/>
    <col min="3085" max="3328" width="8.85546875" style="53"/>
    <col min="3329" max="3330" width="3.7109375" style="53" customWidth="1"/>
    <col min="3331" max="3331" width="3.85546875" style="53" customWidth="1"/>
    <col min="3332" max="3332" width="26.28515625" style="53" customWidth="1"/>
    <col min="3333" max="3333" width="5.7109375" style="53" customWidth="1"/>
    <col min="3334" max="3340" width="9.5703125" style="53" customWidth="1"/>
    <col min="3341" max="3584" width="8.85546875" style="53"/>
    <col min="3585" max="3586" width="3.7109375" style="53" customWidth="1"/>
    <col min="3587" max="3587" width="3.85546875" style="53" customWidth="1"/>
    <col min="3588" max="3588" width="26.28515625" style="53" customWidth="1"/>
    <col min="3589" max="3589" width="5.7109375" style="53" customWidth="1"/>
    <col min="3590" max="3596" width="9.5703125" style="53" customWidth="1"/>
    <col min="3597" max="3840" width="8.85546875" style="53"/>
    <col min="3841" max="3842" width="3.7109375" style="53" customWidth="1"/>
    <col min="3843" max="3843" width="3.85546875" style="53" customWidth="1"/>
    <col min="3844" max="3844" width="26.28515625" style="53" customWidth="1"/>
    <col min="3845" max="3845" width="5.7109375" style="53" customWidth="1"/>
    <col min="3846" max="3852" width="9.5703125" style="53" customWidth="1"/>
    <col min="3853" max="4096" width="8.85546875" style="53"/>
    <col min="4097" max="4098" width="3.7109375" style="53" customWidth="1"/>
    <col min="4099" max="4099" width="3.85546875" style="53" customWidth="1"/>
    <col min="4100" max="4100" width="26.28515625" style="53" customWidth="1"/>
    <col min="4101" max="4101" width="5.7109375" style="53" customWidth="1"/>
    <col min="4102" max="4108" width="9.5703125" style="53" customWidth="1"/>
    <col min="4109" max="4352" width="8.85546875" style="53"/>
    <col min="4353" max="4354" width="3.7109375" style="53" customWidth="1"/>
    <col min="4355" max="4355" width="3.85546875" style="53" customWidth="1"/>
    <col min="4356" max="4356" width="26.28515625" style="53" customWidth="1"/>
    <col min="4357" max="4357" width="5.7109375" style="53" customWidth="1"/>
    <col min="4358" max="4364" width="9.5703125" style="53" customWidth="1"/>
    <col min="4365" max="4608" width="8.85546875" style="53"/>
    <col min="4609" max="4610" width="3.7109375" style="53" customWidth="1"/>
    <col min="4611" max="4611" width="3.85546875" style="53" customWidth="1"/>
    <col min="4612" max="4612" width="26.28515625" style="53" customWidth="1"/>
    <col min="4613" max="4613" width="5.7109375" style="53" customWidth="1"/>
    <col min="4614" max="4620" width="9.5703125" style="53" customWidth="1"/>
    <col min="4621" max="4864" width="8.85546875" style="53"/>
    <col min="4865" max="4866" width="3.7109375" style="53" customWidth="1"/>
    <col min="4867" max="4867" width="3.85546875" style="53" customWidth="1"/>
    <col min="4868" max="4868" width="26.28515625" style="53" customWidth="1"/>
    <col min="4869" max="4869" width="5.7109375" style="53" customWidth="1"/>
    <col min="4870" max="4876" width="9.5703125" style="53" customWidth="1"/>
    <col min="4877" max="5120" width="8.85546875" style="53"/>
    <col min="5121" max="5122" width="3.7109375" style="53" customWidth="1"/>
    <col min="5123" max="5123" width="3.85546875" style="53" customWidth="1"/>
    <col min="5124" max="5124" width="26.28515625" style="53" customWidth="1"/>
    <col min="5125" max="5125" width="5.7109375" style="53" customWidth="1"/>
    <col min="5126" max="5132" width="9.5703125" style="53" customWidth="1"/>
    <col min="5133" max="5376" width="8.85546875" style="53"/>
    <col min="5377" max="5378" width="3.7109375" style="53" customWidth="1"/>
    <col min="5379" max="5379" width="3.85546875" style="53" customWidth="1"/>
    <col min="5380" max="5380" width="26.28515625" style="53" customWidth="1"/>
    <col min="5381" max="5381" width="5.7109375" style="53" customWidth="1"/>
    <col min="5382" max="5388" width="9.5703125" style="53" customWidth="1"/>
    <col min="5389" max="5632" width="8.85546875" style="53"/>
    <col min="5633" max="5634" width="3.7109375" style="53" customWidth="1"/>
    <col min="5635" max="5635" width="3.85546875" style="53" customWidth="1"/>
    <col min="5636" max="5636" width="26.28515625" style="53" customWidth="1"/>
    <col min="5637" max="5637" width="5.7109375" style="53" customWidth="1"/>
    <col min="5638" max="5644" width="9.5703125" style="53" customWidth="1"/>
    <col min="5645" max="5888" width="8.85546875" style="53"/>
    <col min="5889" max="5890" width="3.7109375" style="53" customWidth="1"/>
    <col min="5891" max="5891" width="3.85546875" style="53" customWidth="1"/>
    <col min="5892" max="5892" width="26.28515625" style="53" customWidth="1"/>
    <col min="5893" max="5893" width="5.7109375" style="53" customWidth="1"/>
    <col min="5894" max="5900" width="9.5703125" style="53" customWidth="1"/>
    <col min="5901" max="6144" width="8.85546875" style="53"/>
    <col min="6145" max="6146" width="3.7109375" style="53" customWidth="1"/>
    <col min="6147" max="6147" width="3.85546875" style="53" customWidth="1"/>
    <col min="6148" max="6148" width="26.28515625" style="53" customWidth="1"/>
    <col min="6149" max="6149" width="5.7109375" style="53" customWidth="1"/>
    <col min="6150" max="6156" width="9.5703125" style="53" customWidth="1"/>
    <col min="6157" max="6400" width="8.85546875" style="53"/>
    <col min="6401" max="6402" width="3.7109375" style="53" customWidth="1"/>
    <col min="6403" max="6403" width="3.85546875" style="53" customWidth="1"/>
    <col min="6404" max="6404" width="26.28515625" style="53" customWidth="1"/>
    <col min="6405" max="6405" width="5.7109375" style="53" customWidth="1"/>
    <col min="6406" max="6412" width="9.5703125" style="53" customWidth="1"/>
    <col min="6413" max="6656" width="8.85546875" style="53"/>
    <col min="6657" max="6658" width="3.7109375" style="53" customWidth="1"/>
    <col min="6659" max="6659" width="3.85546875" style="53" customWidth="1"/>
    <col min="6660" max="6660" width="26.28515625" style="53" customWidth="1"/>
    <col min="6661" max="6661" width="5.7109375" style="53" customWidth="1"/>
    <col min="6662" max="6668" width="9.5703125" style="53" customWidth="1"/>
    <col min="6669" max="6912" width="8.85546875" style="53"/>
    <col min="6913" max="6914" width="3.7109375" style="53" customWidth="1"/>
    <col min="6915" max="6915" width="3.85546875" style="53" customWidth="1"/>
    <col min="6916" max="6916" width="26.28515625" style="53" customWidth="1"/>
    <col min="6917" max="6917" width="5.7109375" style="53" customWidth="1"/>
    <col min="6918" max="6924" width="9.5703125" style="53" customWidth="1"/>
    <col min="6925" max="7168" width="8.85546875" style="53"/>
    <col min="7169" max="7170" width="3.7109375" style="53" customWidth="1"/>
    <col min="7171" max="7171" width="3.85546875" style="53" customWidth="1"/>
    <col min="7172" max="7172" width="26.28515625" style="53" customWidth="1"/>
    <col min="7173" max="7173" width="5.7109375" style="53" customWidth="1"/>
    <col min="7174" max="7180" width="9.5703125" style="53" customWidth="1"/>
    <col min="7181" max="7424" width="8.85546875" style="53"/>
    <col min="7425" max="7426" width="3.7109375" style="53" customWidth="1"/>
    <col min="7427" max="7427" width="3.85546875" style="53" customWidth="1"/>
    <col min="7428" max="7428" width="26.28515625" style="53" customWidth="1"/>
    <col min="7429" max="7429" width="5.7109375" style="53" customWidth="1"/>
    <col min="7430" max="7436" width="9.5703125" style="53" customWidth="1"/>
    <col min="7437" max="7680" width="8.85546875" style="53"/>
    <col min="7681" max="7682" width="3.7109375" style="53" customWidth="1"/>
    <col min="7683" max="7683" width="3.85546875" style="53" customWidth="1"/>
    <col min="7684" max="7684" width="26.28515625" style="53" customWidth="1"/>
    <col min="7685" max="7685" width="5.7109375" style="53" customWidth="1"/>
    <col min="7686" max="7692" width="9.5703125" style="53" customWidth="1"/>
    <col min="7693" max="7936" width="8.85546875" style="53"/>
    <col min="7937" max="7938" width="3.7109375" style="53" customWidth="1"/>
    <col min="7939" max="7939" width="3.85546875" style="53" customWidth="1"/>
    <col min="7940" max="7940" width="26.28515625" style="53" customWidth="1"/>
    <col min="7941" max="7941" width="5.7109375" style="53" customWidth="1"/>
    <col min="7942" max="7948" width="9.5703125" style="53" customWidth="1"/>
    <col min="7949" max="8192" width="8.85546875" style="53"/>
    <col min="8193" max="8194" width="3.7109375" style="53" customWidth="1"/>
    <col min="8195" max="8195" width="3.85546875" style="53" customWidth="1"/>
    <col min="8196" max="8196" width="26.28515625" style="53" customWidth="1"/>
    <col min="8197" max="8197" width="5.7109375" style="53" customWidth="1"/>
    <col min="8198" max="8204" width="9.5703125" style="53" customWidth="1"/>
    <col min="8205" max="8448" width="8.85546875" style="53"/>
    <col min="8449" max="8450" width="3.7109375" style="53" customWidth="1"/>
    <col min="8451" max="8451" width="3.85546875" style="53" customWidth="1"/>
    <col min="8452" max="8452" width="26.28515625" style="53" customWidth="1"/>
    <col min="8453" max="8453" width="5.7109375" style="53" customWidth="1"/>
    <col min="8454" max="8460" width="9.5703125" style="53" customWidth="1"/>
    <col min="8461" max="8704" width="8.85546875" style="53"/>
    <col min="8705" max="8706" width="3.7109375" style="53" customWidth="1"/>
    <col min="8707" max="8707" width="3.85546875" style="53" customWidth="1"/>
    <col min="8708" max="8708" width="26.28515625" style="53" customWidth="1"/>
    <col min="8709" max="8709" width="5.7109375" style="53" customWidth="1"/>
    <col min="8710" max="8716" width="9.5703125" style="53" customWidth="1"/>
    <col min="8717" max="8960" width="8.85546875" style="53"/>
    <col min="8961" max="8962" width="3.7109375" style="53" customWidth="1"/>
    <col min="8963" max="8963" width="3.85546875" style="53" customWidth="1"/>
    <col min="8964" max="8964" width="26.28515625" style="53" customWidth="1"/>
    <col min="8965" max="8965" width="5.7109375" style="53" customWidth="1"/>
    <col min="8966" max="8972" width="9.5703125" style="53" customWidth="1"/>
    <col min="8973" max="9216" width="8.85546875" style="53"/>
    <col min="9217" max="9218" width="3.7109375" style="53" customWidth="1"/>
    <col min="9219" max="9219" width="3.85546875" style="53" customWidth="1"/>
    <col min="9220" max="9220" width="26.28515625" style="53" customWidth="1"/>
    <col min="9221" max="9221" width="5.7109375" style="53" customWidth="1"/>
    <col min="9222" max="9228" width="9.5703125" style="53" customWidth="1"/>
    <col min="9229" max="9472" width="8.85546875" style="53"/>
    <col min="9473" max="9474" width="3.7109375" style="53" customWidth="1"/>
    <col min="9475" max="9475" width="3.85546875" style="53" customWidth="1"/>
    <col min="9476" max="9476" width="26.28515625" style="53" customWidth="1"/>
    <col min="9477" max="9477" width="5.7109375" style="53" customWidth="1"/>
    <col min="9478" max="9484" width="9.5703125" style="53" customWidth="1"/>
    <col min="9485" max="9728" width="8.85546875" style="53"/>
    <col min="9729" max="9730" width="3.7109375" style="53" customWidth="1"/>
    <col min="9731" max="9731" width="3.85546875" style="53" customWidth="1"/>
    <col min="9732" max="9732" width="26.28515625" style="53" customWidth="1"/>
    <col min="9733" max="9733" width="5.7109375" style="53" customWidth="1"/>
    <col min="9734" max="9740" width="9.5703125" style="53" customWidth="1"/>
    <col min="9741" max="9984" width="8.85546875" style="53"/>
    <col min="9985" max="9986" width="3.7109375" style="53" customWidth="1"/>
    <col min="9987" max="9987" width="3.85546875" style="53" customWidth="1"/>
    <col min="9988" max="9988" width="26.28515625" style="53" customWidth="1"/>
    <col min="9989" max="9989" width="5.7109375" style="53" customWidth="1"/>
    <col min="9990" max="9996" width="9.5703125" style="53" customWidth="1"/>
    <col min="9997" max="10240" width="8.85546875" style="53"/>
    <col min="10241" max="10242" width="3.7109375" style="53" customWidth="1"/>
    <col min="10243" max="10243" width="3.85546875" style="53" customWidth="1"/>
    <col min="10244" max="10244" width="26.28515625" style="53" customWidth="1"/>
    <col min="10245" max="10245" width="5.7109375" style="53" customWidth="1"/>
    <col min="10246" max="10252" width="9.5703125" style="53" customWidth="1"/>
    <col min="10253" max="10496" width="8.85546875" style="53"/>
    <col min="10497" max="10498" width="3.7109375" style="53" customWidth="1"/>
    <col min="10499" max="10499" width="3.85546875" style="53" customWidth="1"/>
    <col min="10500" max="10500" width="26.28515625" style="53" customWidth="1"/>
    <col min="10501" max="10501" width="5.7109375" style="53" customWidth="1"/>
    <col min="10502" max="10508" width="9.5703125" style="53" customWidth="1"/>
    <col min="10509" max="10752" width="8.85546875" style="53"/>
    <col min="10753" max="10754" width="3.7109375" style="53" customWidth="1"/>
    <col min="10755" max="10755" width="3.85546875" style="53" customWidth="1"/>
    <col min="10756" max="10756" width="26.28515625" style="53" customWidth="1"/>
    <col min="10757" max="10757" width="5.7109375" style="53" customWidth="1"/>
    <col min="10758" max="10764" width="9.5703125" style="53" customWidth="1"/>
    <col min="10765" max="11008" width="8.85546875" style="53"/>
    <col min="11009" max="11010" width="3.7109375" style="53" customWidth="1"/>
    <col min="11011" max="11011" width="3.85546875" style="53" customWidth="1"/>
    <col min="11012" max="11012" width="26.28515625" style="53" customWidth="1"/>
    <col min="11013" max="11013" width="5.7109375" style="53" customWidth="1"/>
    <col min="11014" max="11020" width="9.5703125" style="53" customWidth="1"/>
    <col min="11021" max="11264" width="8.85546875" style="53"/>
    <col min="11265" max="11266" width="3.7109375" style="53" customWidth="1"/>
    <col min="11267" max="11267" width="3.85546875" style="53" customWidth="1"/>
    <col min="11268" max="11268" width="26.28515625" style="53" customWidth="1"/>
    <col min="11269" max="11269" width="5.7109375" style="53" customWidth="1"/>
    <col min="11270" max="11276" width="9.5703125" style="53" customWidth="1"/>
    <col min="11277" max="11520" width="8.85546875" style="53"/>
    <col min="11521" max="11522" width="3.7109375" style="53" customWidth="1"/>
    <col min="11523" max="11523" width="3.85546875" style="53" customWidth="1"/>
    <col min="11524" max="11524" width="26.28515625" style="53" customWidth="1"/>
    <col min="11525" max="11525" width="5.7109375" style="53" customWidth="1"/>
    <col min="11526" max="11532" width="9.5703125" style="53" customWidth="1"/>
    <col min="11533" max="11776" width="8.85546875" style="53"/>
    <col min="11777" max="11778" width="3.7109375" style="53" customWidth="1"/>
    <col min="11779" max="11779" width="3.85546875" style="53" customWidth="1"/>
    <col min="11780" max="11780" width="26.28515625" style="53" customWidth="1"/>
    <col min="11781" max="11781" width="5.7109375" style="53" customWidth="1"/>
    <col min="11782" max="11788" width="9.5703125" style="53" customWidth="1"/>
    <col min="11789" max="12032" width="8.85546875" style="53"/>
    <col min="12033" max="12034" width="3.7109375" style="53" customWidth="1"/>
    <col min="12035" max="12035" width="3.85546875" style="53" customWidth="1"/>
    <col min="12036" max="12036" width="26.28515625" style="53" customWidth="1"/>
    <col min="12037" max="12037" width="5.7109375" style="53" customWidth="1"/>
    <col min="12038" max="12044" width="9.5703125" style="53" customWidth="1"/>
    <col min="12045" max="12288" width="8.85546875" style="53"/>
    <col min="12289" max="12290" width="3.7109375" style="53" customWidth="1"/>
    <col min="12291" max="12291" width="3.85546875" style="53" customWidth="1"/>
    <col min="12292" max="12292" width="26.28515625" style="53" customWidth="1"/>
    <col min="12293" max="12293" width="5.7109375" style="53" customWidth="1"/>
    <col min="12294" max="12300" width="9.5703125" style="53" customWidth="1"/>
    <col min="12301" max="12544" width="8.85546875" style="53"/>
    <col min="12545" max="12546" width="3.7109375" style="53" customWidth="1"/>
    <col min="12547" max="12547" width="3.85546875" style="53" customWidth="1"/>
    <col min="12548" max="12548" width="26.28515625" style="53" customWidth="1"/>
    <col min="12549" max="12549" width="5.7109375" style="53" customWidth="1"/>
    <col min="12550" max="12556" width="9.5703125" style="53" customWidth="1"/>
    <col min="12557" max="12800" width="8.85546875" style="53"/>
    <col min="12801" max="12802" width="3.7109375" style="53" customWidth="1"/>
    <col min="12803" max="12803" width="3.85546875" style="53" customWidth="1"/>
    <col min="12804" max="12804" width="26.28515625" style="53" customWidth="1"/>
    <col min="12805" max="12805" width="5.7109375" style="53" customWidth="1"/>
    <col min="12806" max="12812" width="9.5703125" style="53" customWidth="1"/>
    <col min="12813" max="13056" width="8.85546875" style="53"/>
    <col min="13057" max="13058" width="3.7109375" style="53" customWidth="1"/>
    <col min="13059" max="13059" width="3.85546875" style="53" customWidth="1"/>
    <col min="13060" max="13060" width="26.28515625" style="53" customWidth="1"/>
    <col min="13061" max="13061" width="5.7109375" style="53" customWidth="1"/>
    <col min="13062" max="13068" width="9.5703125" style="53" customWidth="1"/>
    <col min="13069" max="13312" width="8.85546875" style="53"/>
    <col min="13313" max="13314" width="3.7109375" style="53" customWidth="1"/>
    <col min="13315" max="13315" width="3.85546875" style="53" customWidth="1"/>
    <col min="13316" max="13316" width="26.28515625" style="53" customWidth="1"/>
    <col min="13317" max="13317" width="5.7109375" style="53" customWidth="1"/>
    <col min="13318" max="13324" width="9.5703125" style="53" customWidth="1"/>
    <col min="13325" max="13568" width="8.85546875" style="53"/>
    <col min="13569" max="13570" width="3.7109375" style="53" customWidth="1"/>
    <col min="13571" max="13571" width="3.85546875" style="53" customWidth="1"/>
    <col min="13572" max="13572" width="26.28515625" style="53" customWidth="1"/>
    <col min="13573" max="13573" width="5.7109375" style="53" customWidth="1"/>
    <col min="13574" max="13580" width="9.5703125" style="53" customWidth="1"/>
    <col min="13581" max="13824" width="8.85546875" style="53"/>
    <col min="13825" max="13826" width="3.7109375" style="53" customWidth="1"/>
    <col min="13827" max="13827" width="3.85546875" style="53" customWidth="1"/>
    <col min="13828" max="13828" width="26.28515625" style="53" customWidth="1"/>
    <col min="13829" max="13829" width="5.7109375" style="53" customWidth="1"/>
    <col min="13830" max="13836" width="9.5703125" style="53" customWidth="1"/>
    <col min="13837" max="14080" width="8.85546875" style="53"/>
    <col min="14081" max="14082" width="3.7109375" style="53" customWidth="1"/>
    <col min="14083" max="14083" width="3.85546875" style="53" customWidth="1"/>
    <col min="14084" max="14084" width="26.28515625" style="53" customWidth="1"/>
    <col min="14085" max="14085" width="5.7109375" style="53" customWidth="1"/>
    <col min="14086" max="14092" width="9.5703125" style="53" customWidth="1"/>
    <col min="14093" max="14336" width="8.85546875" style="53"/>
    <col min="14337" max="14338" width="3.7109375" style="53" customWidth="1"/>
    <col min="14339" max="14339" width="3.85546875" style="53" customWidth="1"/>
    <col min="14340" max="14340" width="26.28515625" style="53" customWidth="1"/>
    <col min="14341" max="14341" width="5.7109375" style="53" customWidth="1"/>
    <col min="14342" max="14348" width="9.5703125" style="53" customWidth="1"/>
    <col min="14349" max="14592" width="8.85546875" style="53"/>
    <col min="14593" max="14594" width="3.7109375" style="53" customWidth="1"/>
    <col min="14595" max="14595" width="3.85546875" style="53" customWidth="1"/>
    <col min="14596" max="14596" width="26.28515625" style="53" customWidth="1"/>
    <col min="14597" max="14597" width="5.7109375" style="53" customWidth="1"/>
    <col min="14598" max="14604" width="9.5703125" style="53" customWidth="1"/>
    <col min="14605" max="14848" width="8.85546875" style="53"/>
    <col min="14849" max="14850" width="3.7109375" style="53" customWidth="1"/>
    <col min="14851" max="14851" width="3.85546875" style="53" customWidth="1"/>
    <col min="14852" max="14852" width="26.28515625" style="53" customWidth="1"/>
    <col min="14853" max="14853" width="5.7109375" style="53" customWidth="1"/>
    <col min="14854" max="14860" width="9.5703125" style="53" customWidth="1"/>
    <col min="14861" max="15104" width="8.85546875" style="53"/>
    <col min="15105" max="15106" width="3.7109375" style="53" customWidth="1"/>
    <col min="15107" max="15107" width="3.85546875" style="53" customWidth="1"/>
    <col min="15108" max="15108" width="26.28515625" style="53" customWidth="1"/>
    <col min="15109" max="15109" width="5.7109375" style="53" customWidth="1"/>
    <col min="15110" max="15116" width="9.5703125" style="53" customWidth="1"/>
    <col min="15117" max="15360" width="8.85546875" style="53"/>
    <col min="15361" max="15362" width="3.7109375" style="53" customWidth="1"/>
    <col min="15363" max="15363" width="3.85546875" style="53" customWidth="1"/>
    <col min="15364" max="15364" width="26.28515625" style="53" customWidth="1"/>
    <col min="15365" max="15365" width="5.7109375" style="53" customWidth="1"/>
    <col min="15366" max="15372" width="9.5703125" style="53" customWidth="1"/>
    <col min="15373" max="15616" width="8.85546875" style="53"/>
    <col min="15617" max="15618" width="3.7109375" style="53" customWidth="1"/>
    <col min="15619" max="15619" width="3.85546875" style="53" customWidth="1"/>
    <col min="15620" max="15620" width="26.28515625" style="53" customWidth="1"/>
    <col min="15621" max="15621" width="5.7109375" style="53" customWidth="1"/>
    <col min="15622" max="15628" width="9.5703125" style="53" customWidth="1"/>
    <col min="15629" max="15872" width="8.85546875" style="53"/>
    <col min="15873" max="15874" width="3.7109375" style="53" customWidth="1"/>
    <col min="15875" max="15875" width="3.85546875" style="53" customWidth="1"/>
    <col min="15876" max="15876" width="26.28515625" style="53" customWidth="1"/>
    <col min="15877" max="15877" width="5.7109375" style="53" customWidth="1"/>
    <col min="15878" max="15884" width="9.5703125" style="53" customWidth="1"/>
    <col min="15885" max="16128" width="8.85546875" style="53"/>
    <col min="16129" max="16130" width="3.7109375" style="53" customWidth="1"/>
    <col min="16131" max="16131" width="3.85546875" style="53" customWidth="1"/>
    <col min="16132" max="16132" width="26.28515625" style="53" customWidth="1"/>
    <col min="16133" max="16133" width="5.7109375" style="53" customWidth="1"/>
    <col min="16134" max="16140" width="9.5703125" style="53" customWidth="1"/>
    <col min="16141" max="16384" width="8.85546875" style="53"/>
  </cols>
  <sheetData>
    <row r="1" spans="1:17" customFormat="1" ht="36.75" customHeight="1" x14ac:dyDescent="0.2">
      <c r="A1" s="32"/>
      <c r="B1" s="32"/>
      <c r="C1" s="32"/>
      <c r="D1" s="33"/>
      <c r="E1" s="202"/>
      <c r="F1" s="33"/>
      <c r="G1" s="33"/>
      <c r="H1" s="33"/>
      <c r="I1" s="33"/>
      <c r="J1" s="33"/>
      <c r="K1" s="203"/>
      <c r="L1" s="34" t="s">
        <v>38</v>
      </c>
    </row>
    <row r="2" spans="1:17" customFormat="1" ht="11.25" customHeight="1" x14ac:dyDescent="0.2">
      <c r="A2" s="35"/>
      <c r="B2" s="35"/>
      <c r="C2" s="35"/>
      <c r="D2" s="36"/>
      <c r="E2" s="204"/>
      <c r="F2" s="36"/>
      <c r="G2" s="36"/>
      <c r="H2" s="36"/>
      <c r="I2" s="36"/>
      <c r="J2" s="36"/>
      <c r="K2" s="205"/>
      <c r="L2" s="36"/>
    </row>
    <row r="3" spans="1:17" s="39" customFormat="1" ht="20.100000000000001" customHeight="1" x14ac:dyDescent="0.2">
      <c r="A3" s="38" t="s">
        <v>179</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7"/>
      <c r="L5" s="206"/>
    </row>
    <row r="6" spans="1:17" s="39" customFormat="1" ht="11.25" customHeight="1" x14ac:dyDescent="0.2">
      <c r="A6" s="186"/>
      <c r="B6" s="187"/>
      <c r="C6" s="187"/>
      <c r="D6" s="187"/>
      <c r="E6" s="187"/>
      <c r="F6" s="187"/>
      <c r="G6" s="187"/>
      <c r="H6" s="187"/>
      <c r="I6" s="187"/>
      <c r="J6" s="187"/>
      <c r="K6" s="208"/>
    </row>
    <row r="7" spans="1:17" customFormat="1" ht="12" customHeight="1" x14ac:dyDescent="0.2">
      <c r="A7" s="45" t="s">
        <v>85</v>
      </c>
      <c r="B7" s="46"/>
      <c r="C7" s="46"/>
      <c r="D7" s="46"/>
      <c r="E7" s="47" t="s">
        <v>86</v>
      </c>
      <c r="F7" s="48" t="s">
        <v>173</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129883</v>
      </c>
      <c r="G11" s="79">
        <v>128398</v>
      </c>
      <c r="H11" s="79">
        <v>128617</v>
      </c>
      <c r="I11" s="79">
        <v>128866</v>
      </c>
      <c r="J11" s="105">
        <v>128470</v>
      </c>
      <c r="K11" s="79">
        <v>1413</v>
      </c>
      <c r="L11" s="81">
        <v>1.0998676733867829</v>
      </c>
    </row>
    <row r="12" spans="1:17" ht="24.95" customHeight="1" x14ac:dyDescent="0.2">
      <c r="A12" s="212" t="s">
        <v>180</v>
      </c>
      <c r="B12" s="213"/>
      <c r="C12" s="213"/>
      <c r="D12" s="214"/>
      <c r="E12" s="78">
        <v>48.632230545952893</v>
      </c>
      <c r="F12" s="80">
        <v>63165</v>
      </c>
      <c r="G12" s="79">
        <v>62478</v>
      </c>
      <c r="H12" s="79">
        <v>62592</v>
      </c>
      <c r="I12" s="79">
        <v>62607</v>
      </c>
      <c r="J12" s="105">
        <v>62634</v>
      </c>
      <c r="K12" s="79">
        <v>531</v>
      </c>
      <c r="L12" s="81">
        <v>0.84778235463166973</v>
      </c>
    </row>
    <row r="13" spans="1:17" ht="15" customHeight="1" x14ac:dyDescent="0.2">
      <c r="A13" s="85"/>
      <c r="B13" s="215" t="s">
        <v>99</v>
      </c>
      <c r="C13" s="215"/>
      <c r="E13" s="78">
        <v>51.367769454047107</v>
      </c>
      <c r="F13" s="80">
        <v>66718</v>
      </c>
      <c r="G13" s="79">
        <v>65920</v>
      </c>
      <c r="H13" s="79">
        <v>66025</v>
      </c>
      <c r="I13" s="79">
        <v>66259</v>
      </c>
      <c r="J13" s="105">
        <v>65836</v>
      </c>
      <c r="K13" s="79">
        <v>882</v>
      </c>
      <c r="L13" s="81">
        <v>1.3396925694149098</v>
      </c>
    </row>
    <row r="14" spans="1:17" ht="24.95" customHeight="1" x14ac:dyDescent="0.2">
      <c r="A14" s="212" t="s">
        <v>181</v>
      </c>
      <c r="B14" s="213"/>
      <c r="C14" s="213"/>
      <c r="D14" s="214"/>
      <c r="E14" s="78">
        <v>10.178391321420047</v>
      </c>
      <c r="F14" s="80">
        <v>13220</v>
      </c>
      <c r="G14" s="79">
        <v>12557</v>
      </c>
      <c r="H14" s="79">
        <v>12983</v>
      </c>
      <c r="I14" s="79">
        <v>13657</v>
      </c>
      <c r="J14" s="105">
        <v>13774</v>
      </c>
      <c r="K14" s="79">
        <v>-554</v>
      </c>
      <c r="L14" s="81">
        <v>-4.0220705677363151</v>
      </c>
    </row>
    <row r="15" spans="1:17" ht="15" customHeight="1" x14ac:dyDescent="0.2">
      <c r="A15" s="85"/>
      <c r="B15" s="84"/>
      <c r="C15" s="53" t="s">
        <v>98</v>
      </c>
      <c r="E15" s="78">
        <v>49.810892586989411</v>
      </c>
      <c r="F15" s="80">
        <v>6585</v>
      </c>
      <c r="G15" s="79">
        <v>6173</v>
      </c>
      <c r="H15" s="79">
        <v>6414</v>
      </c>
      <c r="I15" s="79">
        <v>6731</v>
      </c>
      <c r="J15" s="105">
        <v>6836</v>
      </c>
      <c r="K15" s="79">
        <v>-251</v>
      </c>
      <c r="L15" s="81">
        <v>-3.6717378583967233</v>
      </c>
    </row>
    <row r="16" spans="1:17" ht="15" customHeight="1" x14ac:dyDescent="0.2">
      <c r="A16" s="85"/>
      <c r="B16" s="84"/>
      <c r="C16" s="53" t="s">
        <v>99</v>
      </c>
      <c r="E16" s="78">
        <v>50.189107413010589</v>
      </c>
      <c r="F16" s="80">
        <v>6635</v>
      </c>
      <c r="G16" s="79">
        <v>6384</v>
      </c>
      <c r="H16" s="79">
        <v>6569</v>
      </c>
      <c r="I16" s="79">
        <v>6926</v>
      </c>
      <c r="J16" s="105">
        <v>6938</v>
      </c>
      <c r="K16" s="79">
        <v>-303</v>
      </c>
      <c r="L16" s="81">
        <v>-4.3672528106082442</v>
      </c>
    </row>
    <row r="17" spans="1:12" ht="15" customHeight="1" x14ac:dyDescent="0.2">
      <c r="A17" s="85"/>
      <c r="B17" s="86" t="s">
        <v>101</v>
      </c>
      <c r="E17" s="78">
        <v>66.645365444284465</v>
      </c>
      <c r="F17" s="80">
        <v>86561</v>
      </c>
      <c r="G17" s="79">
        <v>85940</v>
      </c>
      <c r="H17" s="79">
        <v>85869</v>
      </c>
      <c r="I17" s="79">
        <v>85664</v>
      </c>
      <c r="J17" s="105">
        <v>85521</v>
      </c>
      <c r="K17" s="79">
        <v>1040</v>
      </c>
      <c r="L17" s="81">
        <v>1.2160755837747454</v>
      </c>
    </row>
    <row r="18" spans="1:12" ht="15" customHeight="1" x14ac:dyDescent="0.2">
      <c r="A18" s="85"/>
      <c r="B18" s="84"/>
      <c r="C18" s="53" t="s">
        <v>98</v>
      </c>
      <c r="E18" s="78">
        <v>48.698605607606197</v>
      </c>
      <c r="F18" s="80">
        <v>42154</v>
      </c>
      <c r="G18" s="79">
        <v>41960</v>
      </c>
      <c r="H18" s="79">
        <v>41919</v>
      </c>
      <c r="I18" s="79">
        <v>41746</v>
      </c>
      <c r="J18" s="105">
        <v>41748</v>
      </c>
      <c r="K18" s="79">
        <v>406</v>
      </c>
      <c r="L18" s="81">
        <v>0.97250167672702881</v>
      </c>
    </row>
    <row r="19" spans="1:12" ht="15" customHeight="1" x14ac:dyDescent="0.2">
      <c r="A19" s="85"/>
      <c r="B19" s="84"/>
      <c r="C19" s="53" t="s">
        <v>99</v>
      </c>
      <c r="E19" s="78">
        <v>51.301394392393803</v>
      </c>
      <c r="F19" s="80">
        <v>44407</v>
      </c>
      <c r="G19" s="79">
        <v>43980</v>
      </c>
      <c r="H19" s="79">
        <v>43950</v>
      </c>
      <c r="I19" s="79">
        <v>43918</v>
      </c>
      <c r="J19" s="105">
        <v>43773</v>
      </c>
      <c r="K19" s="79">
        <v>634</v>
      </c>
      <c r="L19" s="81">
        <v>1.448381422337971</v>
      </c>
    </row>
    <row r="20" spans="1:12" ht="15" customHeight="1" x14ac:dyDescent="0.2">
      <c r="A20" s="85"/>
      <c r="B20" s="86" t="s">
        <v>102</v>
      </c>
      <c r="E20" s="78">
        <v>20.986580229899218</v>
      </c>
      <c r="F20" s="80">
        <v>27258</v>
      </c>
      <c r="G20" s="79">
        <v>27219</v>
      </c>
      <c r="H20" s="79">
        <v>27193</v>
      </c>
      <c r="I20" s="79">
        <v>27078</v>
      </c>
      <c r="J20" s="105">
        <v>26848</v>
      </c>
      <c r="K20" s="79">
        <v>410</v>
      </c>
      <c r="L20" s="81">
        <v>1.5271156138259834</v>
      </c>
    </row>
    <row r="21" spans="1:12" ht="15" customHeight="1" x14ac:dyDescent="0.2">
      <c r="A21" s="85"/>
      <c r="B21" s="84"/>
      <c r="C21" s="53" t="s">
        <v>98</v>
      </c>
      <c r="E21" s="78">
        <v>47.094430992736079</v>
      </c>
      <c r="F21" s="80">
        <v>12837</v>
      </c>
      <c r="G21" s="79">
        <v>12866</v>
      </c>
      <c r="H21" s="79">
        <v>12853</v>
      </c>
      <c r="I21" s="79">
        <v>12778</v>
      </c>
      <c r="J21" s="105">
        <v>12772</v>
      </c>
      <c r="K21" s="79">
        <v>65</v>
      </c>
      <c r="L21" s="81">
        <v>0.50892577513310366</v>
      </c>
    </row>
    <row r="22" spans="1:12" ht="15" customHeight="1" x14ac:dyDescent="0.2">
      <c r="A22" s="85"/>
      <c r="B22" s="84"/>
      <c r="C22" s="53" t="s">
        <v>99</v>
      </c>
      <c r="E22" s="78">
        <v>52.905569007263921</v>
      </c>
      <c r="F22" s="80">
        <v>14421</v>
      </c>
      <c r="G22" s="79">
        <v>14353</v>
      </c>
      <c r="H22" s="79">
        <v>14340</v>
      </c>
      <c r="I22" s="79">
        <v>14300</v>
      </c>
      <c r="J22" s="105">
        <v>14076</v>
      </c>
      <c r="K22" s="79">
        <v>345</v>
      </c>
      <c r="L22" s="81">
        <v>2.4509803921568629</v>
      </c>
    </row>
    <row r="23" spans="1:12" ht="15" customHeight="1" x14ac:dyDescent="0.2">
      <c r="A23" s="85"/>
      <c r="B23" s="86" t="s">
        <v>103</v>
      </c>
      <c r="E23" s="78">
        <v>2.1896630043962642</v>
      </c>
      <c r="F23" s="80">
        <v>2844</v>
      </c>
      <c r="G23" s="79">
        <v>2682</v>
      </c>
      <c r="H23" s="79">
        <v>2572</v>
      </c>
      <c r="I23" s="79">
        <v>2467</v>
      </c>
      <c r="J23" s="105">
        <v>2327</v>
      </c>
      <c r="K23" s="79">
        <v>517</v>
      </c>
      <c r="L23" s="81">
        <v>22.21744735711216</v>
      </c>
    </row>
    <row r="24" spans="1:12" ht="15" customHeight="1" x14ac:dyDescent="0.2">
      <c r="A24" s="85"/>
      <c r="B24" s="84"/>
      <c r="C24" s="53" t="s">
        <v>98</v>
      </c>
      <c r="E24" s="78">
        <v>55.872011251758089</v>
      </c>
      <c r="F24" s="80">
        <v>1589</v>
      </c>
      <c r="G24" s="79">
        <v>1479</v>
      </c>
      <c r="H24" s="79">
        <v>1406</v>
      </c>
      <c r="I24" s="79">
        <v>1352</v>
      </c>
      <c r="J24" s="105">
        <v>1278</v>
      </c>
      <c r="K24" s="79">
        <v>311</v>
      </c>
      <c r="L24" s="81">
        <v>24.334898278560249</v>
      </c>
    </row>
    <row r="25" spans="1:12" ht="15" customHeight="1" x14ac:dyDescent="0.2">
      <c r="A25" s="85"/>
      <c r="B25" s="84"/>
      <c r="C25" s="53" t="s">
        <v>99</v>
      </c>
      <c r="E25" s="78">
        <v>44.127988748241911</v>
      </c>
      <c r="F25" s="80">
        <v>1255</v>
      </c>
      <c r="G25" s="79">
        <v>1203</v>
      </c>
      <c r="H25" s="79">
        <v>1166</v>
      </c>
      <c r="I25" s="79">
        <v>1115</v>
      </c>
      <c r="J25" s="105">
        <v>1049</v>
      </c>
      <c r="K25" s="79">
        <v>206</v>
      </c>
      <c r="L25" s="81">
        <v>19.637750238322212</v>
      </c>
    </row>
    <row r="26" spans="1:12" ht="15" customHeight="1" x14ac:dyDescent="0.2">
      <c r="A26" s="85"/>
      <c r="C26" s="86" t="s">
        <v>182</v>
      </c>
      <c r="D26" s="53" t="s">
        <v>183</v>
      </c>
      <c r="E26" s="78">
        <v>0.97164371010832828</v>
      </c>
      <c r="F26" s="80">
        <v>1262</v>
      </c>
      <c r="G26" s="79">
        <v>1246</v>
      </c>
      <c r="H26" s="79">
        <v>1173</v>
      </c>
      <c r="I26" s="79">
        <v>1008</v>
      </c>
      <c r="J26" s="105">
        <v>985</v>
      </c>
      <c r="K26" s="79">
        <v>277</v>
      </c>
      <c r="L26" s="81">
        <v>28.121827411167512</v>
      </c>
    </row>
    <row r="27" spans="1:12" ht="15" customHeight="1" x14ac:dyDescent="0.2">
      <c r="A27" s="85"/>
      <c r="B27" s="84"/>
      <c r="D27" s="216" t="s">
        <v>98</v>
      </c>
      <c r="E27" s="78">
        <v>51.109350237717905</v>
      </c>
      <c r="F27" s="80">
        <v>645</v>
      </c>
      <c r="G27" s="79">
        <v>608</v>
      </c>
      <c r="H27" s="79">
        <v>568</v>
      </c>
      <c r="I27" s="79">
        <v>485</v>
      </c>
      <c r="J27" s="105">
        <v>471</v>
      </c>
      <c r="K27" s="79">
        <v>174</v>
      </c>
      <c r="L27" s="81">
        <v>36.942675159235669</v>
      </c>
    </row>
    <row r="28" spans="1:12" ht="15" customHeight="1" x14ac:dyDescent="0.2">
      <c r="A28" s="85"/>
      <c r="B28" s="84"/>
      <c r="D28" s="216" t="s">
        <v>99</v>
      </c>
      <c r="E28" s="78">
        <v>48.890649762282095</v>
      </c>
      <c r="F28" s="80">
        <v>617</v>
      </c>
      <c r="G28" s="79">
        <v>638</v>
      </c>
      <c r="H28" s="79">
        <v>605</v>
      </c>
      <c r="I28" s="79">
        <v>523</v>
      </c>
      <c r="J28" s="105">
        <v>514</v>
      </c>
      <c r="K28" s="79">
        <v>103</v>
      </c>
      <c r="L28" s="81">
        <v>20.038910505836576</v>
      </c>
    </row>
    <row r="29" spans="1:12" ht="24.95" customHeight="1" x14ac:dyDescent="0.2">
      <c r="A29" s="212" t="s">
        <v>184</v>
      </c>
      <c r="B29" s="213"/>
      <c r="C29" s="213"/>
      <c r="D29" s="214"/>
      <c r="E29" s="78">
        <v>82.970827590985735</v>
      </c>
      <c r="F29" s="80">
        <v>107765</v>
      </c>
      <c r="G29" s="79">
        <v>106439</v>
      </c>
      <c r="H29" s="79">
        <v>106659</v>
      </c>
      <c r="I29" s="79">
        <v>106914</v>
      </c>
      <c r="J29" s="105">
        <v>106688</v>
      </c>
      <c r="K29" s="79">
        <v>1077</v>
      </c>
      <c r="L29" s="81">
        <v>1.0094856028794241</v>
      </c>
    </row>
    <row r="30" spans="1:12" ht="15" customHeight="1" x14ac:dyDescent="0.2">
      <c r="A30" s="85"/>
      <c r="B30" s="84"/>
      <c r="C30" s="53" t="s">
        <v>98</v>
      </c>
      <c r="E30" s="78">
        <v>47.404073678838216</v>
      </c>
      <c r="F30" s="80">
        <v>51085</v>
      </c>
      <c r="G30" s="79">
        <v>50409</v>
      </c>
      <c r="H30" s="79">
        <v>50538</v>
      </c>
      <c r="I30" s="79">
        <v>50546</v>
      </c>
      <c r="J30" s="105">
        <v>50555</v>
      </c>
      <c r="K30" s="79">
        <v>530</v>
      </c>
      <c r="L30" s="81">
        <v>1.0483631688260311</v>
      </c>
    </row>
    <row r="31" spans="1:12" ht="15" customHeight="1" x14ac:dyDescent="0.2">
      <c r="A31" s="85"/>
      <c r="B31" s="84"/>
      <c r="C31" s="53" t="s">
        <v>99</v>
      </c>
      <c r="E31" s="78">
        <v>52.595926321161784</v>
      </c>
      <c r="F31" s="80">
        <v>56680</v>
      </c>
      <c r="G31" s="79">
        <v>56030</v>
      </c>
      <c r="H31" s="79">
        <v>56121</v>
      </c>
      <c r="I31" s="79">
        <v>56368</v>
      </c>
      <c r="J31" s="105">
        <v>56133</v>
      </c>
      <c r="K31" s="79">
        <v>547</v>
      </c>
      <c r="L31" s="81">
        <v>0.97447134484171516</v>
      </c>
    </row>
    <row r="32" spans="1:12" ht="15" customHeight="1" x14ac:dyDescent="0.2">
      <c r="A32" s="85"/>
      <c r="B32" s="84" t="s">
        <v>109</v>
      </c>
      <c r="E32" s="78">
        <v>17.029172409014265</v>
      </c>
      <c r="F32" s="80">
        <v>22118</v>
      </c>
      <c r="G32" s="79">
        <v>21959</v>
      </c>
      <c r="H32" s="79">
        <v>21958</v>
      </c>
      <c r="I32" s="79">
        <v>21952</v>
      </c>
      <c r="J32" s="105">
        <v>21782</v>
      </c>
      <c r="K32" s="79">
        <v>336</v>
      </c>
      <c r="L32" s="81">
        <v>1.5425580754751629</v>
      </c>
    </row>
    <row r="33" spans="1:12" ht="15" customHeight="1" x14ac:dyDescent="0.2">
      <c r="A33" s="85"/>
      <c r="B33" s="84"/>
      <c r="C33" s="53" t="s">
        <v>98</v>
      </c>
      <c r="E33" s="78">
        <v>54.616149742291348</v>
      </c>
      <c r="F33" s="80">
        <v>12080</v>
      </c>
      <c r="G33" s="79">
        <v>12069</v>
      </c>
      <c r="H33" s="79">
        <v>12054</v>
      </c>
      <c r="I33" s="79">
        <v>12061</v>
      </c>
      <c r="J33" s="105">
        <v>12079</v>
      </c>
      <c r="K33" s="79">
        <v>1</v>
      </c>
      <c r="L33" s="81">
        <v>8.2788310290586968E-3</v>
      </c>
    </row>
    <row r="34" spans="1:12" ht="15" customHeight="1" x14ac:dyDescent="0.2">
      <c r="A34" s="85"/>
      <c r="B34" s="84"/>
      <c r="C34" s="53" t="s">
        <v>99</v>
      </c>
      <c r="E34" s="78">
        <v>45.383850257708652</v>
      </c>
      <c r="F34" s="80">
        <v>10038</v>
      </c>
      <c r="G34" s="79">
        <v>9890</v>
      </c>
      <c r="H34" s="79">
        <v>9904</v>
      </c>
      <c r="I34" s="79">
        <v>9891</v>
      </c>
      <c r="J34" s="105">
        <v>9703</v>
      </c>
      <c r="K34" s="79">
        <v>335</v>
      </c>
      <c r="L34" s="81">
        <v>3.4525404514067812</v>
      </c>
    </row>
    <row r="35" spans="1:12" ht="24.95" customHeight="1" x14ac:dyDescent="0.2">
      <c r="A35" s="212" t="s">
        <v>185</v>
      </c>
      <c r="B35" s="213"/>
      <c r="C35" s="213"/>
      <c r="D35" s="214"/>
      <c r="E35" s="78">
        <v>66.752384838662493</v>
      </c>
      <c r="F35" s="80">
        <v>86700</v>
      </c>
      <c r="G35" s="79">
        <v>85599</v>
      </c>
      <c r="H35" s="79">
        <v>86028</v>
      </c>
      <c r="I35" s="79">
        <v>85683</v>
      </c>
      <c r="J35" s="105">
        <v>85915</v>
      </c>
      <c r="K35" s="79">
        <v>785</v>
      </c>
      <c r="L35" s="81">
        <v>0.91369376709538497</v>
      </c>
    </row>
    <row r="36" spans="1:12" ht="15" customHeight="1" x14ac:dyDescent="0.2">
      <c r="A36" s="85"/>
      <c r="B36" s="84"/>
      <c r="C36" s="53" t="s">
        <v>98</v>
      </c>
      <c r="E36" s="78">
        <v>59.049596309111877</v>
      </c>
      <c r="F36" s="80">
        <v>51196</v>
      </c>
      <c r="G36" s="79">
        <v>50646</v>
      </c>
      <c r="H36" s="79">
        <v>50875</v>
      </c>
      <c r="I36" s="79">
        <v>50566</v>
      </c>
      <c r="J36" s="105">
        <v>50756</v>
      </c>
      <c r="K36" s="79">
        <v>440</v>
      </c>
      <c r="L36" s="81">
        <v>0.86689258412798487</v>
      </c>
    </row>
    <row r="37" spans="1:12" ht="15" customHeight="1" x14ac:dyDescent="0.2">
      <c r="A37" s="85"/>
      <c r="B37" s="84"/>
      <c r="C37" s="53" t="s">
        <v>99</v>
      </c>
      <c r="E37" s="78">
        <v>40.950403690888123</v>
      </c>
      <c r="F37" s="80">
        <v>35504</v>
      </c>
      <c r="G37" s="79">
        <v>34953</v>
      </c>
      <c r="H37" s="79">
        <v>35153</v>
      </c>
      <c r="I37" s="79">
        <v>35117</v>
      </c>
      <c r="J37" s="105">
        <v>35159</v>
      </c>
      <c r="K37" s="79">
        <v>345</v>
      </c>
      <c r="L37" s="81">
        <v>0.98125657726328963</v>
      </c>
    </row>
    <row r="38" spans="1:12" ht="15" customHeight="1" x14ac:dyDescent="0.2">
      <c r="A38" s="85"/>
      <c r="B38" s="84" t="s">
        <v>176</v>
      </c>
      <c r="E38" s="78">
        <v>33.247615161337514</v>
      </c>
      <c r="F38" s="80">
        <v>43183</v>
      </c>
      <c r="G38" s="79">
        <v>42799</v>
      </c>
      <c r="H38" s="79">
        <v>42589</v>
      </c>
      <c r="I38" s="79">
        <v>43183</v>
      </c>
      <c r="J38" s="105">
        <v>42555</v>
      </c>
      <c r="K38" s="79">
        <v>628</v>
      </c>
      <c r="L38" s="81">
        <v>1.4757372811655505</v>
      </c>
    </row>
    <row r="39" spans="1:12" ht="15" customHeight="1" x14ac:dyDescent="0.2">
      <c r="A39" s="85"/>
      <c r="B39" s="84"/>
      <c r="C39" s="53" t="s">
        <v>98</v>
      </c>
      <c r="E39" s="78">
        <v>27.716925642035061</v>
      </c>
      <c r="F39" s="80">
        <v>11969</v>
      </c>
      <c r="G39" s="79">
        <v>11832</v>
      </c>
      <c r="H39" s="79">
        <v>11717</v>
      </c>
      <c r="I39" s="79">
        <v>12041</v>
      </c>
      <c r="J39" s="105">
        <v>11878</v>
      </c>
      <c r="K39" s="79">
        <v>91</v>
      </c>
      <c r="L39" s="81">
        <v>0.76612224280181851</v>
      </c>
    </row>
    <row r="40" spans="1:12" ht="15" customHeight="1" x14ac:dyDescent="0.2">
      <c r="A40" s="85"/>
      <c r="B40" s="84"/>
      <c r="C40" s="53" t="s">
        <v>99</v>
      </c>
      <c r="E40" s="78">
        <v>72.283074357964935</v>
      </c>
      <c r="F40" s="80">
        <v>31214</v>
      </c>
      <c r="G40" s="79">
        <v>30967</v>
      </c>
      <c r="H40" s="79">
        <v>30872</v>
      </c>
      <c r="I40" s="79">
        <v>31142</v>
      </c>
      <c r="J40" s="105">
        <v>30677</v>
      </c>
      <c r="K40" s="79">
        <v>537</v>
      </c>
      <c r="L40" s="81">
        <v>1.7504971151025197</v>
      </c>
    </row>
    <row r="41" spans="1:12" ht="24.75" customHeight="1" x14ac:dyDescent="0.2">
      <c r="A41" s="212" t="s">
        <v>550</v>
      </c>
      <c r="B41" s="213"/>
      <c r="C41" s="213"/>
      <c r="D41" s="214"/>
      <c r="E41" s="78">
        <v>4.1853052362510876</v>
      </c>
      <c r="F41" s="80">
        <v>5436</v>
      </c>
      <c r="G41" s="79">
        <v>4469</v>
      </c>
      <c r="H41" s="79">
        <v>4991</v>
      </c>
      <c r="I41" s="79">
        <v>5399</v>
      </c>
      <c r="J41" s="105">
        <v>5446</v>
      </c>
      <c r="K41" s="79">
        <v>-10</v>
      </c>
      <c r="L41" s="81">
        <v>-0.1836210062431142</v>
      </c>
    </row>
    <row r="42" spans="1:12" ht="15" customHeight="1" x14ac:dyDescent="0.2">
      <c r="A42" s="85"/>
      <c r="B42" s="84"/>
      <c r="C42" s="53" t="s">
        <v>98</v>
      </c>
      <c r="E42" s="78">
        <v>51.177336276674026</v>
      </c>
      <c r="F42" s="80">
        <v>2782</v>
      </c>
      <c r="G42" s="79">
        <v>2238</v>
      </c>
      <c r="H42" s="79">
        <v>2500</v>
      </c>
      <c r="I42" s="79">
        <v>2733</v>
      </c>
      <c r="J42" s="105">
        <v>2770</v>
      </c>
      <c r="K42" s="79">
        <v>12</v>
      </c>
      <c r="L42" s="81">
        <v>0.43321299638989169</v>
      </c>
    </row>
    <row r="43" spans="1:12" ht="15" customHeight="1" x14ac:dyDescent="0.2">
      <c r="A43" s="88"/>
      <c r="B43" s="89"/>
      <c r="C43" s="131" t="s">
        <v>99</v>
      </c>
      <c r="D43" s="131"/>
      <c r="E43" s="90">
        <v>48.822663723325974</v>
      </c>
      <c r="F43" s="108">
        <v>2654</v>
      </c>
      <c r="G43" s="109">
        <v>2231</v>
      </c>
      <c r="H43" s="109">
        <v>2491</v>
      </c>
      <c r="I43" s="109">
        <v>2666</v>
      </c>
      <c r="J43" s="110">
        <v>2676</v>
      </c>
      <c r="K43" s="109">
        <v>-22</v>
      </c>
      <c r="L43" s="111">
        <v>-0.82212257100149477</v>
      </c>
    </row>
    <row r="44" spans="1:12" ht="45.75" customHeight="1" x14ac:dyDescent="0.2">
      <c r="A44" s="212" t="s">
        <v>186</v>
      </c>
      <c r="B44" s="213"/>
      <c r="C44" s="213"/>
      <c r="D44" s="214"/>
      <c r="E44" s="78">
        <v>0.71602904152198521</v>
      </c>
      <c r="F44" s="80">
        <v>930</v>
      </c>
      <c r="G44" s="79">
        <v>906</v>
      </c>
      <c r="H44" s="79">
        <v>923</v>
      </c>
      <c r="I44" s="79">
        <v>940</v>
      </c>
      <c r="J44" s="105">
        <v>939</v>
      </c>
      <c r="K44" s="79">
        <v>-9</v>
      </c>
      <c r="L44" s="81">
        <v>-0.95846645367412142</v>
      </c>
    </row>
    <row r="45" spans="1:12" ht="15" customHeight="1" x14ac:dyDescent="0.2">
      <c r="A45" s="85"/>
      <c r="B45" s="84"/>
      <c r="C45" s="53" t="s">
        <v>98</v>
      </c>
      <c r="E45" s="78">
        <v>56.98924731182796</v>
      </c>
      <c r="F45" s="80">
        <v>530</v>
      </c>
      <c r="G45" s="79">
        <v>512</v>
      </c>
      <c r="H45" s="79">
        <v>523</v>
      </c>
      <c r="I45" s="79">
        <v>533</v>
      </c>
      <c r="J45" s="105">
        <v>532</v>
      </c>
      <c r="K45" s="79">
        <v>-2</v>
      </c>
      <c r="L45" s="81">
        <v>-0.37593984962406013</v>
      </c>
    </row>
    <row r="46" spans="1:12" ht="15" customHeight="1" x14ac:dyDescent="0.2">
      <c r="A46" s="88"/>
      <c r="B46" s="89"/>
      <c r="C46" s="131" t="s">
        <v>99</v>
      </c>
      <c r="D46" s="131"/>
      <c r="E46" s="90">
        <v>43.01075268817204</v>
      </c>
      <c r="F46" s="108">
        <v>400</v>
      </c>
      <c r="G46" s="109">
        <v>394</v>
      </c>
      <c r="H46" s="109">
        <v>400</v>
      </c>
      <c r="I46" s="109">
        <v>407</v>
      </c>
      <c r="J46" s="110">
        <v>407</v>
      </c>
      <c r="K46" s="109">
        <v>-7</v>
      </c>
      <c r="L46" s="111">
        <v>-1.7199017199017199</v>
      </c>
    </row>
    <row r="47" spans="1:12" ht="39" customHeight="1" x14ac:dyDescent="0.2">
      <c r="A47" s="212" t="s">
        <v>551</v>
      </c>
      <c r="B47" s="127"/>
      <c r="C47" s="127"/>
      <c r="D47" s="217"/>
      <c r="E47" s="78">
        <v>0.98627226041899252</v>
      </c>
      <c r="F47" s="80">
        <v>1281</v>
      </c>
      <c r="G47" s="79">
        <v>1191</v>
      </c>
      <c r="H47" s="79">
        <v>1278</v>
      </c>
      <c r="I47" s="79">
        <v>1280</v>
      </c>
      <c r="J47" s="105">
        <v>1213</v>
      </c>
      <c r="K47" s="79">
        <v>68</v>
      </c>
      <c r="L47" s="81">
        <v>5.6059356966199507</v>
      </c>
    </row>
    <row r="48" spans="1:12" ht="15" customHeight="1" x14ac:dyDescent="0.2">
      <c r="A48" s="85"/>
      <c r="B48" s="84"/>
      <c r="C48" s="53" t="s">
        <v>98</v>
      </c>
      <c r="E48" s="78">
        <v>38.329430132708822</v>
      </c>
      <c r="F48" s="80">
        <v>491</v>
      </c>
      <c r="G48" s="79">
        <v>463</v>
      </c>
      <c r="H48" s="79">
        <v>502</v>
      </c>
      <c r="I48" s="79">
        <v>507</v>
      </c>
      <c r="J48" s="105">
        <v>484</v>
      </c>
      <c r="K48" s="79">
        <v>7</v>
      </c>
      <c r="L48" s="81">
        <v>1.4462809917355373</v>
      </c>
    </row>
    <row r="49" spans="1:12" ht="15" customHeight="1" x14ac:dyDescent="0.2">
      <c r="A49" s="88"/>
      <c r="B49" s="89"/>
      <c r="C49" s="131" t="s">
        <v>99</v>
      </c>
      <c r="D49" s="131"/>
      <c r="E49" s="90">
        <v>61.670569867291178</v>
      </c>
      <c r="F49" s="108">
        <v>790</v>
      </c>
      <c r="G49" s="109">
        <v>728</v>
      </c>
      <c r="H49" s="109">
        <v>776</v>
      </c>
      <c r="I49" s="109">
        <v>773</v>
      </c>
      <c r="J49" s="110">
        <v>729</v>
      </c>
      <c r="K49" s="109">
        <v>61</v>
      </c>
      <c r="L49" s="111">
        <v>8.3676268861454055</v>
      </c>
    </row>
    <row r="50" spans="1:12" ht="24.95" customHeight="1" x14ac:dyDescent="0.2">
      <c r="A50" s="218" t="s">
        <v>187</v>
      </c>
      <c r="B50" s="219"/>
      <c r="C50" s="219"/>
      <c r="D50" s="220"/>
      <c r="E50" s="221">
        <v>14.65626756388442</v>
      </c>
      <c r="F50" s="222">
        <v>19036</v>
      </c>
      <c r="G50" s="223">
        <v>18394</v>
      </c>
      <c r="H50" s="223">
        <v>18509</v>
      </c>
      <c r="I50" s="223">
        <v>19108</v>
      </c>
      <c r="J50" s="224">
        <v>18921</v>
      </c>
      <c r="K50" s="222">
        <v>115</v>
      </c>
      <c r="L50" s="225">
        <v>0.60779028592569107</v>
      </c>
    </row>
    <row r="51" spans="1:12" ht="15" customHeight="1" x14ac:dyDescent="0.2">
      <c r="A51" s="85"/>
      <c r="B51" s="84"/>
      <c r="C51" s="53" t="s">
        <v>98</v>
      </c>
      <c r="E51" s="78">
        <v>54.6858583736079</v>
      </c>
      <c r="F51" s="80">
        <v>10410</v>
      </c>
      <c r="G51" s="79">
        <v>10010</v>
      </c>
      <c r="H51" s="79">
        <v>10011</v>
      </c>
      <c r="I51" s="79">
        <v>10327</v>
      </c>
      <c r="J51" s="105">
        <v>10324</v>
      </c>
      <c r="K51" s="79">
        <v>86</v>
      </c>
      <c r="L51" s="81">
        <v>0.83301046106160404</v>
      </c>
    </row>
    <row r="52" spans="1:12" ht="15" customHeight="1" x14ac:dyDescent="0.2">
      <c r="A52" s="85"/>
      <c r="B52" s="84"/>
      <c r="C52" s="53" t="s">
        <v>99</v>
      </c>
      <c r="E52" s="78">
        <v>45.3141416263921</v>
      </c>
      <c r="F52" s="80">
        <v>8626</v>
      </c>
      <c r="G52" s="79">
        <v>8384</v>
      </c>
      <c r="H52" s="79">
        <v>8498</v>
      </c>
      <c r="I52" s="79">
        <v>8781</v>
      </c>
      <c r="J52" s="105">
        <v>8597</v>
      </c>
      <c r="K52" s="79">
        <v>29</v>
      </c>
      <c r="L52" s="81">
        <v>0.33732697452599741</v>
      </c>
    </row>
    <row r="53" spans="1:12" ht="15" customHeight="1" x14ac:dyDescent="0.2">
      <c r="A53" s="85"/>
      <c r="B53" s="84"/>
      <c r="C53" s="53" t="s">
        <v>182</v>
      </c>
      <c r="D53" s="53" t="s">
        <v>188</v>
      </c>
      <c r="E53" s="78">
        <v>20.424458919941163</v>
      </c>
      <c r="F53" s="80">
        <v>3888</v>
      </c>
      <c r="G53" s="79">
        <v>3085</v>
      </c>
      <c r="H53" s="79">
        <v>3368</v>
      </c>
      <c r="I53" s="79">
        <v>3811</v>
      </c>
      <c r="J53" s="105">
        <v>3839</v>
      </c>
      <c r="K53" s="79">
        <v>49</v>
      </c>
      <c r="L53" s="81">
        <v>1.2763740557436833</v>
      </c>
    </row>
    <row r="54" spans="1:12" ht="15" customHeight="1" x14ac:dyDescent="0.2">
      <c r="A54" s="85"/>
      <c r="B54" s="84"/>
      <c r="D54" s="216" t="s">
        <v>189</v>
      </c>
      <c r="E54" s="78">
        <v>53.729423868312757</v>
      </c>
      <c r="F54" s="80">
        <v>2089</v>
      </c>
      <c r="G54" s="79">
        <v>1635</v>
      </c>
      <c r="H54" s="79">
        <v>1734</v>
      </c>
      <c r="I54" s="79">
        <v>1972</v>
      </c>
      <c r="J54" s="105">
        <v>2000</v>
      </c>
      <c r="K54" s="79">
        <v>89</v>
      </c>
      <c r="L54" s="81">
        <v>4.45</v>
      </c>
    </row>
    <row r="55" spans="1:12" ht="15" customHeight="1" x14ac:dyDescent="0.2">
      <c r="A55" s="85"/>
      <c r="B55" s="84"/>
      <c r="D55" s="216" t="s">
        <v>190</v>
      </c>
      <c r="E55" s="78">
        <v>46.270576131687243</v>
      </c>
      <c r="F55" s="80">
        <v>1799</v>
      </c>
      <c r="G55" s="79">
        <v>1450</v>
      </c>
      <c r="H55" s="79">
        <v>1634</v>
      </c>
      <c r="I55" s="79">
        <v>1839</v>
      </c>
      <c r="J55" s="105">
        <v>1839</v>
      </c>
      <c r="K55" s="79">
        <v>-40</v>
      </c>
      <c r="L55" s="81">
        <v>-2.1750951604132682</v>
      </c>
    </row>
    <row r="56" spans="1:12" ht="15" customHeight="1" x14ac:dyDescent="0.2">
      <c r="A56" s="85"/>
      <c r="B56" s="84" t="s">
        <v>191</v>
      </c>
      <c r="E56" s="78">
        <v>47.240978419038676</v>
      </c>
      <c r="F56" s="80">
        <v>61358</v>
      </c>
      <c r="G56" s="79">
        <v>61182</v>
      </c>
      <c r="H56" s="79">
        <v>61383</v>
      </c>
      <c r="I56" s="79">
        <v>61086</v>
      </c>
      <c r="J56" s="105">
        <v>61201</v>
      </c>
      <c r="K56" s="79">
        <v>157</v>
      </c>
      <c r="L56" s="81">
        <v>0.25653175601705852</v>
      </c>
    </row>
    <row r="57" spans="1:12" ht="15" customHeight="1" x14ac:dyDescent="0.2">
      <c r="A57" s="85"/>
      <c r="B57" s="84"/>
      <c r="C57" s="53" t="s">
        <v>98</v>
      </c>
      <c r="E57" s="78">
        <v>46.699696861045012</v>
      </c>
      <c r="F57" s="80">
        <v>28654</v>
      </c>
      <c r="G57" s="79">
        <v>28684</v>
      </c>
      <c r="H57" s="79">
        <v>28777</v>
      </c>
      <c r="I57" s="79">
        <v>28513</v>
      </c>
      <c r="J57" s="105">
        <v>28639</v>
      </c>
      <c r="K57" s="79">
        <v>15</v>
      </c>
      <c r="L57" s="81">
        <v>5.2376130451482247E-2</v>
      </c>
    </row>
    <row r="58" spans="1:12" ht="15" customHeight="1" x14ac:dyDescent="0.2">
      <c r="A58" s="85"/>
      <c r="B58" s="84"/>
      <c r="C58" s="53" t="s">
        <v>99</v>
      </c>
      <c r="E58" s="78">
        <v>53.300303138954988</v>
      </c>
      <c r="F58" s="80">
        <v>32704</v>
      </c>
      <c r="G58" s="79">
        <v>32498</v>
      </c>
      <c r="H58" s="79">
        <v>32606</v>
      </c>
      <c r="I58" s="79">
        <v>32573</v>
      </c>
      <c r="J58" s="105">
        <v>32562</v>
      </c>
      <c r="K58" s="79">
        <v>142</v>
      </c>
      <c r="L58" s="81">
        <v>0.43609114919231007</v>
      </c>
    </row>
    <row r="59" spans="1:12" ht="15" customHeight="1" x14ac:dyDescent="0.2">
      <c r="A59" s="85"/>
      <c r="B59" s="84"/>
      <c r="C59" s="53" t="s">
        <v>97</v>
      </c>
      <c r="D59" s="53" t="s">
        <v>192</v>
      </c>
      <c r="E59" s="78">
        <v>90.413637993415691</v>
      </c>
      <c r="F59" s="80">
        <v>55476</v>
      </c>
      <c r="G59" s="79">
        <v>55359</v>
      </c>
      <c r="H59" s="79">
        <v>55564</v>
      </c>
      <c r="I59" s="79">
        <v>55270</v>
      </c>
      <c r="J59" s="105">
        <v>55470</v>
      </c>
      <c r="K59" s="79">
        <v>6</v>
      </c>
      <c r="L59" s="81">
        <v>1.081665765278529E-2</v>
      </c>
    </row>
    <row r="60" spans="1:12" ht="15" customHeight="1" x14ac:dyDescent="0.2">
      <c r="A60" s="85"/>
      <c r="B60" s="84"/>
      <c r="D60" s="216" t="s">
        <v>193</v>
      </c>
      <c r="E60" s="78">
        <v>44.860840723916645</v>
      </c>
      <c r="F60" s="80">
        <v>24887</v>
      </c>
      <c r="G60" s="79">
        <v>24972</v>
      </c>
      <c r="H60" s="79">
        <v>25061</v>
      </c>
      <c r="I60" s="79">
        <v>24801</v>
      </c>
      <c r="J60" s="105">
        <v>24966</v>
      </c>
      <c r="K60" s="79">
        <v>-79</v>
      </c>
      <c r="L60" s="81">
        <v>-0.31643034526956659</v>
      </c>
    </row>
    <row r="61" spans="1:12" ht="15" customHeight="1" x14ac:dyDescent="0.2">
      <c r="A61" s="85"/>
      <c r="B61" s="84"/>
      <c r="D61" s="216" t="s">
        <v>194</v>
      </c>
      <c r="E61" s="78">
        <v>55.139159276083355</v>
      </c>
      <c r="F61" s="80">
        <v>30589</v>
      </c>
      <c r="G61" s="79">
        <v>30387</v>
      </c>
      <c r="H61" s="79">
        <v>30503</v>
      </c>
      <c r="I61" s="79">
        <v>30469</v>
      </c>
      <c r="J61" s="105">
        <v>30504</v>
      </c>
      <c r="K61" s="79">
        <v>85</v>
      </c>
      <c r="L61" s="81">
        <v>0.27865198006818775</v>
      </c>
    </row>
    <row r="62" spans="1:12" ht="15" customHeight="1" x14ac:dyDescent="0.2">
      <c r="A62" s="85"/>
      <c r="B62" s="84"/>
      <c r="D62" s="53" t="s">
        <v>195</v>
      </c>
      <c r="E62" s="78">
        <v>9.5863620065843094</v>
      </c>
      <c r="F62" s="80">
        <v>5882</v>
      </c>
      <c r="G62" s="79">
        <v>5823</v>
      </c>
      <c r="H62" s="79">
        <v>5819</v>
      </c>
      <c r="I62" s="79">
        <v>5816</v>
      </c>
      <c r="J62" s="105">
        <v>5731</v>
      </c>
      <c r="K62" s="79">
        <v>151</v>
      </c>
      <c r="L62" s="81">
        <v>2.6347932298028267</v>
      </c>
    </row>
    <row r="63" spans="1:12" ht="15" customHeight="1" x14ac:dyDescent="0.2">
      <c r="A63" s="85"/>
      <c r="B63" s="84"/>
      <c r="D63" s="216" t="s">
        <v>193</v>
      </c>
      <c r="E63" s="78">
        <v>64.042842570554228</v>
      </c>
      <c r="F63" s="80">
        <v>3767</v>
      </c>
      <c r="G63" s="79">
        <v>3712</v>
      </c>
      <c r="H63" s="79">
        <v>3716</v>
      </c>
      <c r="I63" s="79">
        <v>3712</v>
      </c>
      <c r="J63" s="105">
        <v>3673</v>
      </c>
      <c r="K63" s="79">
        <v>94</v>
      </c>
      <c r="L63" s="81">
        <v>2.5592158998094199</v>
      </c>
    </row>
    <row r="64" spans="1:12" ht="15" customHeight="1" x14ac:dyDescent="0.2">
      <c r="A64" s="85"/>
      <c r="B64" s="84"/>
      <c r="D64" s="216" t="s">
        <v>194</v>
      </c>
      <c r="E64" s="78">
        <v>35.957157429445765</v>
      </c>
      <c r="F64" s="80">
        <v>2115</v>
      </c>
      <c r="G64" s="79">
        <v>2111</v>
      </c>
      <c r="H64" s="79">
        <v>2103</v>
      </c>
      <c r="I64" s="79">
        <v>2104</v>
      </c>
      <c r="J64" s="105">
        <v>2058</v>
      </c>
      <c r="K64" s="79">
        <v>57</v>
      </c>
      <c r="L64" s="81">
        <v>2.7696793002915454</v>
      </c>
    </row>
    <row r="65" spans="1:12" ht="15" customHeight="1" x14ac:dyDescent="0.2">
      <c r="A65" s="85"/>
      <c r="B65" s="84" t="s">
        <v>196</v>
      </c>
      <c r="E65" s="78">
        <v>30.568280683384277</v>
      </c>
      <c r="F65" s="80">
        <v>39703</v>
      </c>
      <c r="G65" s="79">
        <v>39276</v>
      </c>
      <c r="H65" s="79">
        <v>38914</v>
      </c>
      <c r="I65" s="79">
        <v>38492</v>
      </c>
      <c r="J65" s="105">
        <v>38061</v>
      </c>
      <c r="K65" s="79">
        <v>1642</v>
      </c>
      <c r="L65" s="81">
        <v>4.3141273219305853</v>
      </c>
    </row>
    <row r="66" spans="1:12" ht="15" customHeight="1" x14ac:dyDescent="0.2">
      <c r="A66" s="85"/>
      <c r="B66" s="84"/>
      <c r="C66" s="53" t="s">
        <v>98</v>
      </c>
      <c r="E66" s="78">
        <v>47.014079540588874</v>
      </c>
      <c r="F66" s="80">
        <v>18666</v>
      </c>
      <c r="G66" s="79">
        <v>18469</v>
      </c>
      <c r="H66" s="79">
        <v>18345</v>
      </c>
      <c r="I66" s="79">
        <v>18122</v>
      </c>
      <c r="J66" s="105">
        <v>17922</v>
      </c>
      <c r="K66" s="79">
        <v>744</v>
      </c>
      <c r="L66" s="81">
        <v>4.1513223970539004</v>
      </c>
    </row>
    <row r="67" spans="1:12" ht="15" customHeight="1" x14ac:dyDescent="0.2">
      <c r="A67" s="85"/>
      <c r="B67" s="84"/>
      <c r="C67" s="53" t="s">
        <v>99</v>
      </c>
      <c r="E67" s="78">
        <v>52.985920459411126</v>
      </c>
      <c r="F67" s="80">
        <v>21037</v>
      </c>
      <c r="G67" s="79">
        <v>20807</v>
      </c>
      <c r="H67" s="79">
        <v>20569</v>
      </c>
      <c r="I67" s="79">
        <v>20370</v>
      </c>
      <c r="J67" s="105">
        <v>20139</v>
      </c>
      <c r="K67" s="79">
        <v>898</v>
      </c>
      <c r="L67" s="81">
        <v>4.4590098813247927</v>
      </c>
    </row>
    <row r="68" spans="1:12" ht="15" customHeight="1" x14ac:dyDescent="0.2">
      <c r="A68" s="85"/>
      <c r="B68" s="84"/>
      <c r="C68" s="53" t="s">
        <v>97</v>
      </c>
      <c r="D68" s="53" t="s">
        <v>197</v>
      </c>
      <c r="E68" s="78">
        <v>24.731128630078331</v>
      </c>
      <c r="F68" s="80">
        <v>9819</v>
      </c>
      <c r="G68" s="79">
        <v>9632</v>
      </c>
      <c r="H68" s="79">
        <v>9435</v>
      </c>
      <c r="I68" s="79">
        <v>9278</v>
      </c>
      <c r="J68" s="105">
        <v>9096</v>
      </c>
      <c r="K68" s="79">
        <v>723</v>
      </c>
      <c r="L68" s="81">
        <v>7.9485488126649075</v>
      </c>
    </row>
    <row r="69" spans="1:12" ht="15" customHeight="1" x14ac:dyDescent="0.2">
      <c r="A69" s="85"/>
      <c r="B69" s="84"/>
      <c r="D69" s="216" t="s">
        <v>193</v>
      </c>
      <c r="E69" s="78">
        <v>45.279560036663611</v>
      </c>
      <c r="F69" s="80">
        <v>4446</v>
      </c>
      <c r="G69" s="79">
        <v>4376</v>
      </c>
      <c r="H69" s="79">
        <v>4302</v>
      </c>
      <c r="I69" s="79">
        <v>4209</v>
      </c>
      <c r="J69" s="105">
        <v>4115</v>
      </c>
      <c r="K69" s="79">
        <v>331</v>
      </c>
      <c r="L69" s="81">
        <v>8.0437424058323206</v>
      </c>
    </row>
    <row r="70" spans="1:12" ht="15" customHeight="1" x14ac:dyDescent="0.2">
      <c r="A70" s="85"/>
      <c r="B70" s="84"/>
      <c r="D70" s="216" t="s">
        <v>194</v>
      </c>
      <c r="E70" s="78">
        <v>54.720439963336389</v>
      </c>
      <c r="F70" s="80">
        <v>5373</v>
      </c>
      <c r="G70" s="79">
        <v>5256</v>
      </c>
      <c r="H70" s="79">
        <v>5133</v>
      </c>
      <c r="I70" s="79">
        <v>5069</v>
      </c>
      <c r="J70" s="105">
        <v>4981</v>
      </c>
      <c r="K70" s="79">
        <v>392</v>
      </c>
      <c r="L70" s="81">
        <v>7.8699056414374624</v>
      </c>
    </row>
    <row r="71" spans="1:12" ht="15" customHeight="1" x14ac:dyDescent="0.2">
      <c r="A71" s="85"/>
      <c r="B71" s="84"/>
      <c r="D71" s="53" t="s">
        <v>198</v>
      </c>
      <c r="E71" s="78">
        <v>63.383119663501496</v>
      </c>
      <c r="F71" s="80">
        <v>25165</v>
      </c>
      <c r="G71" s="79">
        <v>24979</v>
      </c>
      <c r="H71" s="79">
        <v>24861</v>
      </c>
      <c r="I71" s="79">
        <v>24640</v>
      </c>
      <c r="J71" s="105">
        <v>24426</v>
      </c>
      <c r="K71" s="79">
        <v>739</v>
      </c>
      <c r="L71" s="81">
        <v>3.0254646687955455</v>
      </c>
    </row>
    <row r="72" spans="1:12" ht="15" customHeight="1" x14ac:dyDescent="0.2">
      <c r="A72" s="85"/>
      <c r="B72" s="84"/>
      <c r="D72" s="216" t="s">
        <v>193</v>
      </c>
      <c r="E72" s="78">
        <v>46.727597854162525</v>
      </c>
      <c r="F72" s="80">
        <v>11759</v>
      </c>
      <c r="G72" s="79">
        <v>11659</v>
      </c>
      <c r="H72" s="79">
        <v>11625</v>
      </c>
      <c r="I72" s="79">
        <v>11490</v>
      </c>
      <c r="J72" s="105">
        <v>11397</v>
      </c>
      <c r="K72" s="79">
        <v>362</v>
      </c>
      <c r="L72" s="81">
        <v>3.1762744581907518</v>
      </c>
    </row>
    <row r="73" spans="1:12" ht="15" customHeight="1" x14ac:dyDescent="0.2">
      <c r="A73" s="85"/>
      <c r="B73" s="84"/>
      <c r="D73" s="216" t="s">
        <v>194</v>
      </c>
      <c r="E73" s="78">
        <v>53.272402145837475</v>
      </c>
      <c r="F73" s="80">
        <v>13406</v>
      </c>
      <c r="G73" s="79">
        <v>13320</v>
      </c>
      <c r="H73" s="79">
        <v>13236</v>
      </c>
      <c r="I73" s="79">
        <v>13150</v>
      </c>
      <c r="J73" s="105">
        <v>13029</v>
      </c>
      <c r="K73" s="79">
        <v>377</v>
      </c>
      <c r="L73" s="81">
        <v>2.8935451684703355</v>
      </c>
    </row>
    <row r="74" spans="1:12" ht="15" customHeight="1" x14ac:dyDescent="0.2">
      <c r="A74" s="85"/>
      <c r="B74" s="84"/>
      <c r="D74" s="53" t="s">
        <v>199</v>
      </c>
      <c r="E74" s="78">
        <v>11.885751706420169</v>
      </c>
      <c r="F74" s="80">
        <v>4719</v>
      </c>
      <c r="G74" s="79">
        <v>4665</v>
      </c>
      <c r="H74" s="79">
        <v>4618</v>
      </c>
      <c r="I74" s="79">
        <v>4574</v>
      </c>
      <c r="J74" s="105">
        <v>4539</v>
      </c>
      <c r="K74" s="79">
        <v>180</v>
      </c>
      <c r="L74" s="81">
        <v>3.9656311962987441</v>
      </c>
    </row>
    <row r="75" spans="1:12" ht="15" customHeight="1" x14ac:dyDescent="0.2">
      <c r="A75" s="85"/>
      <c r="B75" s="84"/>
      <c r="D75" s="216" t="s">
        <v>193</v>
      </c>
      <c r="E75" s="78">
        <v>52.150879423606696</v>
      </c>
      <c r="F75" s="80">
        <v>2461</v>
      </c>
      <c r="G75" s="79">
        <v>2434</v>
      </c>
      <c r="H75" s="79">
        <v>2418</v>
      </c>
      <c r="I75" s="79">
        <v>2423</v>
      </c>
      <c r="J75" s="105">
        <v>2410</v>
      </c>
      <c r="K75" s="79">
        <v>51</v>
      </c>
      <c r="L75" s="81">
        <v>2.1161825726141079</v>
      </c>
    </row>
    <row r="76" spans="1:12" ht="15" customHeight="1" x14ac:dyDescent="0.2">
      <c r="A76" s="85"/>
      <c r="B76" s="84"/>
      <c r="D76" s="216" t="s">
        <v>194</v>
      </c>
      <c r="E76" s="78">
        <v>47.849120576393304</v>
      </c>
      <c r="F76" s="80">
        <v>2258</v>
      </c>
      <c r="G76" s="79">
        <v>2231</v>
      </c>
      <c r="H76" s="79">
        <v>2200</v>
      </c>
      <c r="I76" s="79">
        <v>2151</v>
      </c>
      <c r="J76" s="105">
        <v>2129</v>
      </c>
      <c r="K76" s="79">
        <v>129</v>
      </c>
      <c r="L76" s="81">
        <v>6.0591827148896193</v>
      </c>
    </row>
    <row r="77" spans="1:12" ht="15" customHeight="1" x14ac:dyDescent="0.2">
      <c r="A77" s="85"/>
      <c r="B77" s="84" t="s">
        <v>200</v>
      </c>
      <c r="E77" s="78">
        <v>7.5344733336926311</v>
      </c>
      <c r="F77" s="80">
        <v>9786</v>
      </c>
      <c r="G77" s="79">
        <v>9546</v>
      </c>
      <c r="H77" s="79">
        <v>9811</v>
      </c>
      <c r="I77" s="79">
        <v>10180</v>
      </c>
      <c r="J77" s="105">
        <v>10287</v>
      </c>
      <c r="K77" s="79">
        <v>-501</v>
      </c>
      <c r="L77" s="81">
        <v>-4.8702245552639249</v>
      </c>
    </row>
    <row r="78" spans="1:12" ht="15" customHeight="1" x14ac:dyDescent="0.2">
      <c r="A78" s="85"/>
      <c r="B78" s="84"/>
      <c r="C78" s="53" t="s">
        <v>98</v>
      </c>
      <c r="E78" s="78">
        <v>55.538524422644592</v>
      </c>
      <c r="F78" s="80">
        <v>5435</v>
      </c>
      <c r="G78" s="79">
        <v>5315</v>
      </c>
      <c r="H78" s="79">
        <v>5459</v>
      </c>
      <c r="I78" s="79">
        <v>5645</v>
      </c>
      <c r="J78" s="105">
        <v>5749</v>
      </c>
      <c r="K78" s="79">
        <v>-314</v>
      </c>
      <c r="L78" s="81">
        <v>-5.4618194468603232</v>
      </c>
    </row>
    <row r="79" spans="1:12" ht="15" customHeight="1" x14ac:dyDescent="0.2">
      <c r="A79" s="88"/>
      <c r="B79" s="89"/>
      <c r="C79" s="131" t="s">
        <v>99</v>
      </c>
      <c r="D79" s="131"/>
      <c r="E79" s="90">
        <v>44.461475577355408</v>
      </c>
      <c r="F79" s="108">
        <v>4351</v>
      </c>
      <c r="G79" s="109">
        <v>4231</v>
      </c>
      <c r="H79" s="109">
        <v>4352</v>
      </c>
      <c r="I79" s="109">
        <v>4535</v>
      </c>
      <c r="J79" s="110">
        <v>4538</v>
      </c>
      <c r="K79" s="109">
        <v>-187</v>
      </c>
      <c r="L79" s="111">
        <v>-4.1207580431908326</v>
      </c>
    </row>
    <row r="80" spans="1:12" s="113" customFormat="1" ht="11.25" customHeight="1" x14ac:dyDescent="0.15">
      <c r="L80" s="114" t="s">
        <v>35</v>
      </c>
    </row>
    <row r="81" spans="1:12" s="86" customFormat="1" ht="12.75" customHeight="1" x14ac:dyDescent="0.2">
      <c r="A81" s="113" t="s">
        <v>201</v>
      </c>
    </row>
    <row r="82" spans="1:12" s="86" customFormat="1" ht="12.75" customHeight="1" x14ac:dyDescent="0.2">
      <c r="A82" s="113" t="s">
        <v>202</v>
      </c>
      <c r="B82" s="226"/>
      <c r="C82" s="226"/>
      <c r="D82" s="226"/>
      <c r="E82" s="226"/>
      <c r="F82" s="226"/>
      <c r="G82" s="226"/>
      <c r="H82" s="226"/>
      <c r="I82" s="226"/>
      <c r="J82" s="226"/>
      <c r="K82" s="226"/>
      <c r="L82" s="226"/>
    </row>
    <row r="83" spans="1:12" s="86" customFormat="1" ht="12.75" customHeight="1" x14ac:dyDescent="0.2">
      <c r="A83" s="113" t="s">
        <v>203</v>
      </c>
    </row>
    <row r="84" spans="1:12" s="86" customFormat="1" ht="12.75" customHeight="1" x14ac:dyDescent="0.2">
      <c r="A84" s="113" t="s">
        <v>204</v>
      </c>
    </row>
    <row r="85" spans="1:12" s="86" customFormat="1" ht="21" customHeight="1" x14ac:dyDescent="0.2">
      <c r="A85" s="116" t="s">
        <v>115</v>
      </c>
      <c r="B85" s="116"/>
      <c r="C85" s="116"/>
      <c r="D85" s="116"/>
      <c r="E85" s="116"/>
      <c r="F85" s="116"/>
      <c r="G85" s="116"/>
      <c r="H85" s="116"/>
      <c r="I85" s="116"/>
      <c r="J85" s="116"/>
      <c r="K85" s="116"/>
      <c r="L85" s="116"/>
    </row>
    <row r="86" spans="1:12" s="113" customFormat="1" ht="12.75" customHeight="1" x14ac:dyDescent="0.15">
      <c r="A86" s="116" t="s">
        <v>205</v>
      </c>
      <c r="B86" s="116"/>
      <c r="C86" s="116"/>
      <c r="D86" s="116"/>
      <c r="E86" s="116"/>
      <c r="F86" s="116"/>
      <c r="G86" s="116"/>
      <c r="H86" s="116"/>
      <c r="I86" s="116"/>
      <c r="J86" s="116"/>
      <c r="K86" s="116"/>
      <c r="L86" s="116"/>
    </row>
    <row r="87" spans="1:12" s="86" customFormat="1" ht="12.75" customHeight="1" x14ac:dyDescent="0.2"/>
    <row r="88" spans="1:12" s="86" customFormat="1" ht="12.75" customHeight="1" x14ac:dyDescent="0.2"/>
    <row r="89" spans="1:12" ht="12.75" customHeight="1" x14ac:dyDescent="0.2">
      <c r="E89" s="53"/>
      <c r="F89" s="53"/>
      <c r="G89" s="53"/>
      <c r="H89" s="53"/>
      <c r="I89" s="53"/>
      <c r="J89" s="53"/>
      <c r="K89" s="227"/>
      <c r="L89" s="53"/>
    </row>
    <row r="90" spans="1:12" ht="12.75" customHeight="1" x14ac:dyDescent="0.2">
      <c r="E90" s="53"/>
      <c r="F90" s="53"/>
      <c r="G90" s="53"/>
      <c r="H90" s="53"/>
      <c r="I90" s="53"/>
      <c r="J90" s="53"/>
      <c r="K90" s="227"/>
      <c r="L90" s="53"/>
    </row>
    <row r="91" spans="1:12" ht="15.95" customHeight="1" x14ac:dyDescent="0.2">
      <c r="E91" s="53"/>
      <c r="F91" s="53"/>
      <c r="G91" s="53"/>
      <c r="H91" s="53"/>
      <c r="I91" s="53"/>
      <c r="J91" s="53"/>
      <c r="K91" s="227"/>
      <c r="L91" s="53"/>
    </row>
    <row r="92" spans="1:12" ht="15.95" customHeight="1" x14ac:dyDescent="0.2">
      <c r="E92" s="53"/>
      <c r="F92" s="53"/>
      <c r="G92" s="53"/>
      <c r="H92" s="53"/>
      <c r="I92" s="53"/>
      <c r="J92" s="53"/>
      <c r="K92" s="227"/>
      <c r="L92" s="53"/>
    </row>
    <row r="93" spans="1:12" ht="15.95" customHeight="1" x14ac:dyDescent="0.2">
      <c r="E93" s="53"/>
      <c r="F93" s="53"/>
      <c r="G93" s="53"/>
      <c r="H93" s="53"/>
      <c r="I93" s="53"/>
      <c r="J93" s="53"/>
      <c r="K93" s="227"/>
      <c r="L93" s="53"/>
    </row>
    <row r="94" spans="1:12" ht="15.95" customHeight="1" x14ac:dyDescent="0.2">
      <c r="E94" s="53"/>
      <c r="F94" s="53"/>
      <c r="G94" s="53"/>
      <c r="H94" s="53"/>
      <c r="I94" s="53"/>
      <c r="J94" s="53"/>
      <c r="K94" s="227"/>
      <c r="L94" s="53"/>
    </row>
    <row r="95" spans="1:12" ht="15.95" customHeight="1" x14ac:dyDescent="0.2">
      <c r="E95" s="53"/>
      <c r="F95" s="53"/>
      <c r="G95" s="53"/>
      <c r="H95" s="53"/>
      <c r="I95" s="53"/>
      <c r="J95" s="53"/>
      <c r="K95" s="227"/>
      <c r="L95" s="53"/>
    </row>
    <row r="96" spans="1:12" ht="15.95" customHeight="1" x14ac:dyDescent="0.2">
      <c r="E96" s="53"/>
      <c r="F96" s="53"/>
      <c r="G96" s="53"/>
      <c r="H96" s="53"/>
      <c r="I96" s="53"/>
      <c r="J96" s="53"/>
      <c r="K96" s="227"/>
      <c r="L96" s="53"/>
    </row>
    <row r="97" spans="11:11" s="53" customFormat="1" ht="15.95" customHeight="1" x14ac:dyDescent="0.2">
      <c r="K97" s="227"/>
    </row>
    <row r="98" spans="11:11" s="53" customFormat="1" ht="15.95" customHeight="1" x14ac:dyDescent="0.2">
      <c r="K98" s="227"/>
    </row>
    <row r="99" spans="11:11" s="53" customFormat="1" ht="15.95" customHeight="1" x14ac:dyDescent="0.2">
      <c r="K99" s="227"/>
    </row>
    <row r="100" spans="11:11" s="53" customFormat="1" ht="15.95" customHeight="1" x14ac:dyDescent="0.2">
      <c r="K100" s="227"/>
    </row>
    <row r="101" spans="11:11" s="53" customFormat="1" ht="15.95" customHeight="1" x14ac:dyDescent="0.2">
      <c r="K101" s="227"/>
    </row>
    <row r="102" spans="11:11" s="53" customFormat="1" ht="15.95" customHeight="1" x14ac:dyDescent="0.2">
      <c r="K102" s="227"/>
    </row>
    <row r="103" spans="11:11" s="53" customFormat="1" ht="15.95" customHeight="1" x14ac:dyDescent="0.2">
      <c r="K103" s="227"/>
    </row>
    <row r="104" spans="11:11" s="53" customFormat="1" ht="15.95" customHeight="1" x14ac:dyDescent="0.2">
      <c r="K104" s="227"/>
    </row>
    <row r="105" spans="11:11" s="53" customFormat="1" ht="15.95" customHeight="1" x14ac:dyDescent="0.2">
      <c r="K105" s="227"/>
    </row>
    <row r="106" spans="11:11" s="53" customFormat="1" ht="15.95" customHeight="1" x14ac:dyDescent="0.2">
      <c r="K106" s="227"/>
    </row>
    <row r="107" spans="11:11" s="53" customFormat="1" ht="15.95" customHeight="1" x14ac:dyDescent="0.2">
      <c r="K107" s="227"/>
    </row>
    <row r="108" spans="11:11" s="53" customFormat="1" ht="15.95" customHeight="1" x14ac:dyDescent="0.2">
      <c r="K108" s="227"/>
    </row>
    <row r="109" spans="11:11" s="53" customFormat="1" ht="15.95" customHeight="1" x14ac:dyDescent="0.2">
      <c r="K109" s="227"/>
    </row>
    <row r="110" spans="11:11" s="53" customFormat="1" ht="15.95" customHeight="1" x14ac:dyDescent="0.2">
      <c r="K110" s="227"/>
    </row>
    <row r="111" spans="11:11" s="53" customFormat="1" ht="15.95" customHeight="1" x14ac:dyDescent="0.2">
      <c r="K111" s="227"/>
    </row>
    <row r="112" spans="11:11" s="53" customFormat="1" ht="15.95" customHeight="1" x14ac:dyDescent="0.2">
      <c r="K112" s="227"/>
    </row>
    <row r="113" spans="11:11" s="53" customFormat="1" ht="15.95" customHeight="1" x14ac:dyDescent="0.2">
      <c r="K113" s="227"/>
    </row>
    <row r="114" spans="11:11" s="53" customFormat="1" ht="15.95" customHeight="1" x14ac:dyDescent="0.2">
      <c r="K114" s="227"/>
    </row>
    <row r="115" spans="11:11" s="53" customFormat="1" ht="15.95" customHeight="1" x14ac:dyDescent="0.2">
      <c r="K115" s="227"/>
    </row>
    <row r="116" spans="11:11" s="53" customFormat="1" ht="15.95" customHeight="1" x14ac:dyDescent="0.2">
      <c r="K116" s="227"/>
    </row>
    <row r="117" spans="11:11" s="53" customFormat="1" ht="15.95" customHeight="1" x14ac:dyDescent="0.2">
      <c r="K117" s="227"/>
    </row>
    <row r="118" spans="11:11" s="53" customFormat="1" ht="15.95" customHeight="1" x14ac:dyDescent="0.2">
      <c r="K118" s="227"/>
    </row>
    <row r="119" spans="11:11" s="53" customFormat="1" ht="15.95" customHeight="1" x14ac:dyDescent="0.2">
      <c r="K119" s="227"/>
    </row>
    <row r="120" spans="11:11" s="53" customFormat="1" ht="15.95" customHeight="1" x14ac:dyDescent="0.2">
      <c r="K120" s="227"/>
    </row>
    <row r="121" spans="11:11" s="53" customFormat="1" ht="15.95" customHeight="1" x14ac:dyDescent="0.2">
      <c r="K121" s="227"/>
    </row>
    <row r="122" spans="11:11" s="53" customFormat="1" ht="15.95" customHeight="1" x14ac:dyDescent="0.2">
      <c r="K122" s="227"/>
    </row>
    <row r="123" spans="11:11" s="53" customFormat="1" ht="15.95" customHeight="1" x14ac:dyDescent="0.2">
      <c r="K123" s="227"/>
    </row>
    <row r="124" spans="11:11" s="53" customFormat="1" ht="15.95" customHeight="1" x14ac:dyDescent="0.2">
      <c r="K124" s="227"/>
    </row>
    <row r="125" spans="11:11" s="53" customFormat="1" ht="15.95" customHeight="1" x14ac:dyDescent="0.2">
      <c r="K125" s="227"/>
    </row>
    <row r="126" spans="11:11" s="53" customFormat="1" ht="15.95" customHeight="1" x14ac:dyDescent="0.2">
      <c r="K126" s="227"/>
    </row>
    <row r="127" spans="11:11" s="53" customFormat="1" ht="15.95" customHeight="1" x14ac:dyDescent="0.2">
      <c r="K127" s="227"/>
    </row>
    <row r="128" spans="11:11" s="53" customFormat="1" ht="15.95" customHeight="1" x14ac:dyDescent="0.2">
      <c r="K128" s="227"/>
    </row>
    <row r="129" spans="11:11" s="53" customFormat="1" ht="15.95" customHeight="1" x14ac:dyDescent="0.2">
      <c r="K129" s="227"/>
    </row>
    <row r="130" spans="11:11" s="53" customFormat="1" ht="15.95" customHeight="1" x14ac:dyDescent="0.2">
      <c r="K130" s="227"/>
    </row>
    <row r="131" spans="11:11" s="53" customFormat="1" ht="15.95" customHeight="1" x14ac:dyDescent="0.2">
      <c r="K131" s="227"/>
    </row>
    <row r="132" spans="11:11" s="53" customFormat="1" ht="15.95" customHeight="1" x14ac:dyDescent="0.2">
      <c r="K132" s="227"/>
    </row>
    <row r="133" spans="11:11" s="53" customFormat="1" ht="15.95" customHeight="1" x14ac:dyDescent="0.2">
      <c r="K133" s="227"/>
    </row>
    <row r="134" spans="11:11" s="53" customFormat="1" ht="15.95" customHeight="1" x14ac:dyDescent="0.2">
      <c r="K134" s="227"/>
    </row>
    <row r="135" spans="11:11" s="53" customFormat="1" ht="15.95" customHeight="1" x14ac:dyDescent="0.2">
      <c r="K135" s="227"/>
    </row>
    <row r="136" spans="11:11" s="53" customFormat="1" ht="15.95" customHeight="1" x14ac:dyDescent="0.2">
      <c r="K136" s="227"/>
    </row>
    <row r="137" spans="11:11" s="53" customFormat="1" ht="15.95" customHeight="1" x14ac:dyDescent="0.2">
      <c r="K137" s="227"/>
    </row>
    <row r="138" spans="11:11" s="53" customFormat="1" ht="15.95" customHeight="1" x14ac:dyDescent="0.2">
      <c r="K138" s="227"/>
    </row>
    <row r="139" spans="11:11" s="53" customFormat="1" ht="15.95" customHeight="1" x14ac:dyDescent="0.2">
      <c r="K139" s="227"/>
    </row>
    <row r="140" spans="11:11" s="53" customFormat="1" ht="15.95" customHeight="1" x14ac:dyDescent="0.2">
      <c r="K140" s="227"/>
    </row>
    <row r="141" spans="11:11" s="53" customFormat="1" ht="15.95" customHeight="1" x14ac:dyDescent="0.2">
      <c r="K141" s="227"/>
    </row>
    <row r="142" spans="11:11" s="53" customFormat="1" ht="15.95" customHeight="1" x14ac:dyDescent="0.2">
      <c r="K142" s="227"/>
    </row>
    <row r="143" spans="11:11" s="53" customFormat="1" ht="15.95" customHeight="1" x14ac:dyDescent="0.2">
      <c r="K143" s="227"/>
    </row>
    <row r="144" spans="11:11" s="53" customFormat="1" ht="15.95" customHeight="1" x14ac:dyDescent="0.2">
      <c r="K144" s="227"/>
    </row>
    <row r="145" spans="11:11" s="53" customFormat="1" ht="15.95" customHeight="1" x14ac:dyDescent="0.2">
      <c r="K145" s="227"/>
    </row>
    <row r="146" spans="11:11" s="53" customFormat="1" ht="15.95" customHeight="1" x14ac:dyDescent="0.2">
      <c r="K146" s="227"/>
    </row>
    <row r="147" spans="11:11" s="53" customFormat="1" ht="15.95" customHeight="1" x14ac:dyDescent="0.2">
      <c r="K147" s="227"/>
    </row>
    <row r="148" spans="11:11" s="53" customFormat="1" ht="15.95" customHeight="1" x14ac:dyDescent="0.2">
      <c r="K148" s="227"/>
    </row>
    <row r="149" spans="11:11" s="53" customFormat="1" ht="15.95" customHeight="1" x14ac:dyDescent="0.2">
      <c r="K149" s="227"/>
    </row>
    <row r="150" spans="11:11" s="53" customFormat="1" ht="15.95" customHeight="1" x14ac:dyDescent="0.2">
      <c r="K150" s="227"/>
    </row>
    <row r="151" spans="11:11" s="53" customFormat="1" ht="15.95" customHeight="1" x14ac:dyDescent="0.2">
      <c r="K151" s="227"/>
    </row>
    <row r="152" spans="11:11" s="53" customFormat="1" ht="15.95" customHeight="1" x14ac:dyDescent="0.2">
      <c r="K152" s="227"/>
    </row>
    <row r="153" spans="11:11" s="53" customFormat="1" ht="15.95" customHeight="1" x14ac:dyDescent="0.2">
      <c r="K153" s="227"/>
    </row>
    <row r="154" spans="11:11" s="53" customFormat="1" ht="15.95" customHeight="1" x14ac:dyDescent="0.2">
      <c r="K154" s="227"/>
    </row>
    <row r="155" spans="11:11" s="53" customFormat="1" ht="15.95" customHeight="1" x14ac:dyDescent="0.2">
      <c r="K155" s="227"/>
    </row>
    <row r="156" spans="11:11" s="53" customFormat="1" ht="15.95" customHeight="1" x14ac:dyDescent="0.2">
      <c r="K156" s="227"/>
    </row>
    <row r="157" spans="11:11" s="53" customFormat="1" ht="15.95" customHeight="1" x14ac:dyDescent="0.2">
      <c r="K157" s="227"/>
    </row>
    <row r="158" spans="11:11" s="53" customFormat="1" ht="15.95" customHeight="1" x14ac:dyDescent="0.2">
      <c r="K158" s="227"/>
    </row>
    <row r="159" spans="11:11" s="53" customFormat="1" ht="15.95" customHeight="1" x14ac:dyDescent="0.2">
      <c r="K159" s="227"/>
    </row>
    <row r="160" spans="11:11" s="53" customFormat="1" ht="15.95" customHeight="1" x14ac:dyDescent="0.2">
      <c r="K160" s="227"/>
    </row>
    <row r="161" spans="11:11" s="53" customFormat="1" ht="15.95" customHeight="1" x14ac:dyDescent="0.2">
      <c r="K161" s="227"/>
    </row>
    <row r="162" spans="11:11" s="53" customFormat="1" ht="15.95" customHeight="1" x14ac:dyDescent="0.2">
      <c r="K162" s="227"/>
    </row>
    <row r="163" spans="11:11" s="53" customFormat="1" ht="15.95" customHeight="1" x14ac:dyDescent="0.2">
      <c r="K163" s="227"/>
    </row>
    <row r="164" spans="11:11" s="53" customFormat="1" ht="15.95" customHeight="1" x14ac:dyDescent="0.2">
      <c r="K164" s="227"/>
    </row>
    <row r="165" spans="11:11" s="53" customFormat="1" ht="15.95" customHeight="1" x14ac:dyDescent="0.2">
      <c r="K165" s="227"/>
    </row>
    <row r="166" spans="11:11" s="53" customFormat="1" ht="15.95" customHeight="1" x14ac:dyDescent="0.2">
      <c r="K166" s="227"/>
    </row>
    <row r="167" spans="11:11" s="53" customFormat="1" ht="15.95" customHeight="1" x14ac:dyDescent="0.2">
      <c r="K167" s="227"/>
    </row>
    <row r="168" spans="11:11" s="53" customFormat="1" ht="15.95" customHeight="1" x14ac:dyDescent="0.2">
      <c r="K168" s="227"/>
    </row>
    <row r="169" spans="11:11" s="53" customFormat="1" ht="15.95" customHeight="1" x14ac:dyDescent="0.2">
      <c r="K169" s="227"/>
    </row>
    <row r="170" spans="11:11" s="53" customFormat="1" ht="15.95" customHeight="1" x14ac:dyDescent="0.2">
      <c r="K170" s="227"/>
    </row>
    <row r="171" spans="11:11" s="53" customFormat="1" ht="15.95" customHeight="1" x14ac:dyDescent="0.2">
      <c r="K171" s="227"/>
    </row>
    <row r="172" spans="11:11" s="53" customFormat="1" ht="15.95" customHeight="1" x14ac:dyDescent="0.2">
      <c r="K172" s="227"/>
    </row>
    <row r="173" spans="11:11" s="53" customFormat="1" ht="15.95" customHeight="1" x14ac:dyDescent="0.2">
      <c r="K173" s="227"/>
    </row>
    <row r="174" spans="11:11" s="53" customFormat="1" ht="15.95" customHeight="1" x14ac:dyDescent="0.2">
      <c r="K174" s="227"/>
    </row>
    <row r="175" spans="11:11" s="53" customFormat="1" ht="15.95" customHeight="1" x14ac:dyDescent="0.2">
      <c r="K175" s="227"/>
    </row>
    <row r="176" spans="11:11" s="53" customFormat="1" ht="15.95" customHeight="1" x14ac:dyDescent="0.2">
      <c r="K176" s="227"/>
    </row>
    <row r="177" spans="11:11" s="53" customFormat="1" ht="15.95" customHeight="1" x14ac:dyDescent="0.2">
      <c r="K177" s="227"/>
    </row>
    <row r="178" spans="11:11" s="53" customFormat="1" ht="15.95" customHeight="1" x14ac:dyDescent="0.2">
      <c r="K178" s="227"/>
    </row>
    <row r="179" spans="11:11" s="53" customFormat="1" ht="15.95" customHeight="1" x14ac:dyDescent="0.2">
      <c r="K179" s="227"/>
    </row>
    <row r="180" spans="11:11" s="53" customFormat="1" ht="15.95" customHeight="1" x14ac:dyDescent="0.2">
      <c r="K180" s="227"/>
    </row>
    <row r="181" spans="11:11" s="53" customFormat="1" ht="15.95" customHeight="1" x14ac:dyDescent="0.2">
      <c r="K181" s="227"/>
    </row>
    <row r="182" spans="11:11" s="53" customFormat="1" ht="15.95" customHeight="1" x14ac:dyDescent="0.2">
      <c r="K182" s="227"/>
    </row>
    <row r="183" spans="11:11" s="53" customFormat="1" ht="15.95" customHeight="1" x14ac:dyDescent="0.2">
      <c r="K183" s="227"/>
    </row>
    <row r="184" spans="11:11" s="53" customFormat="1" ht="15.95" customHeight="1" x14ac:dyDescent="0.2">
      <c r="K184" s="227"/>
    </row>
    <row r="185" spans="11:11" s="53" customFormat="1" ht="15.95" customHeight="1" x14ac:dyDescent="0.2">
      <c r="K185" s="227"/>
    </row>
    <row r="186" spans="11:11" s="53" customFormat="1" ht="15.95" customHeight="1" x14ac:dyDescent="0.2">
      <c r="K186" s="227"/>
    </row>
    <row r="187" spans="11:11" s="53" customFormat="1" ht="15.95" customHeight="1" x14ac:dyDescent="0.2">
      <c r="K187" s="227"/>
    </row>
    <row r="188" spans="11:11" s="53" customFormat="1" ht="15.95" customHeight="1" x14ac:dyDescent="0.2">
      <c r="K188" s="227"/>
    </row>
    <row r="189" spans="11:11" s="53" customFormat="1" ht="15.95" customHeight="1" x14ac:dyDescent="0.2">
      <c r="K189" s="227"/>
    </row>
    <row r="190" spans="11:11" s="53" customFormat="1" ht="15.95" customHeight="1" x14ac:dyDescent="0.2">
      <c r="K190" s="227"/>
    </row>
    <row r="191" spans="11:11" s="53" customFormat="1" ht="15.95" customHeight="1" x14ac:dyDescent="0.2">
      <c r="K191" s="227"/>
    </row>
    <row r="192" spans="11:11" s="53" customFormat="1" ht="15.95" customHeight="1" x14ac:dyDescent="0.2">
      <c r="K192" s="227"/>
    </row>
    <row r="193" spans="11:11" s="53" customFormat="1" ht="15.95" customHeight="1" x14ac:dyDescent="0.2">
      <c r="K193" s="227"/>
    </row>
    <row r="194" spans="11:11" s="53" customFormat="1" ht="15.95" customHeight="1" x14ac:dyDescent="0.2">
      <c r="K194" s="227"/>
    </row>
    <row r="195" spans="11:11" s="53" customFormat="1" ht="15.95" customHeight="1" x14ac:dyDescent="0.2">
      <c r="K195" s="227"/>
    </row>
    <row r="196" spans="11:11" s="53" customFormat="1" ht="15.95" customHeight="1" x14ac:dyDescent="0.2">
      <c r="K196" s="227"/>
    </row>
    <row r="197" spans="11:11" s="53" customFormat="1" ht="15.95" customHeight="1" x14ac:dyDescent="0.2">
      <c r="K197" s="227"/>
    </row>
    <row r="198" spans="11:11" s="53" customFormat="1" ht="15.95" customHeight="1" x14ac:dyDescent="0.2">
      <c r="K198" s="227"/>
    </row>
    <row r="199" spans="11:11" s="53" customFormat="1" ht="15.95" customHeight="1" x14ac:dyDescent="0.2">
      <c r="K199" s="227"/>
    </row>
    <row r="200" spans="11:11" s="53" customFormat="1" ht="15.95" customHeight="1" x14ac:dyDescent="0.2">
      <c r="K200" s="227"/>
    </row>
    <row r="863" spans="6:6" ht="15.95" customHeight="1" x14ac:dyDescent="0.2">
      <c r="F863" s="228"/>
    </row>
  </sheetData>
  <mergeCells count="23">
    <mergeCell ref="A86:L86"/>
    <mergeCell ref="A35:D35"/>
    <mergeCell ref="A41:D41"/>
    <mergeCell ref="A44:D44"/>
    <mergeCell ref="A47:D47"/>
    <mergeCell ref="A50:D50"/>
    <mergeCell ref="A85:L85"/>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4" fitToHeight="0" orientation="portrait" r:id="rId1"/>
  <headerFooter alignWithMargins="0"/>
  <rowBreaks count="1" manualBreakCount="1">
    <brk id="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0C82B-DCFD-4E10-8FD7-2260919087D7}">
  <sheetPr codeName="Tabelle111">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11.25" customHeight="1" x14ac:dyDescent="0.2">
      <c r="A2" s="35"/>
      <c r="B2" s="36"/>
      <c r="C2" s="36"/>
      <c r="D2" s="36"/>
      <c r="E2" s="36"/>
      <c r="F2" s="36"/>
      <c r="G2" s="36"/>
      <c r="H2" s="36"/>
      <c r="I2" s="36"/>
      <c r="J2" s="36"/>
    </row>
    <row r="3" spans="1:15" s="39" customFormat="1" ht="20.100000000000001" customHeight="1" x14ac:dyDescent="0.2">
      <c r="A3" s="38" t="s">
        <v>206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173</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77" customFormat="1" ht="24.95" customHeight="1" x14ac:dyDescent="0.2">
      <c r="A11" s="233" t="s">
        <v>96</v>
      </c>
      <c r="B11" s="234"/>
      <c r="C11" s="78">
        <v>100</v>
      </c>
      <c r="D11" s="80">
        <v>129883</v>
      </c>
      <c r="E11" s="79">
        <v>128398</v>
      </c>
      <c r="F11" s="79">
        <v>128617</v>
      </c>
      <c r="G11" s="79">
        <v>128866</v>
      </c>
      <c r="H11" s="105">
        <v>128470</v>
      </c>
      <c r="I11" s="80">
        <v>1413</v>
      </c>
      <c r="J11" s="81">
        <v>1.0998676733867829</v>
      </c>
    </row>
    <row r="12" spans="1:15" ht="24.95" customHeight="1" x14ac:dyDescent="0.2">
      <c r="A12" s="158" t="s">
        <v>124</v>
      </c>
      <c r="B12" s="159" t="s">
        <v>125</v>
      </c>
      <c r="C12" s="78">
        <v>9.085099666623038E-2</v>
      </c>
      <c r="D12" s="80">
        <v>118</v>
      </c>
      <c r="E12" s="79">
        <v>141</v>
      </c>
      <c r="F12" s="79">
        <v>87</v>
      </c>
      <c r="G12" s="79">
        <v>63</v>
      </c>
      <c r="H12" s="105">
        <v>102</v>
      </c>
      <c r="I12" s="80">
        <v>16</v>
      </c>
      <c r="J12" s="81">
        <v>15.686274509803921</v>
      </c>
    </row>
    <row r="13" spans="1:15" ht="24.95" customHeight="1" x14ac:dyDescent="0.2">
      <c r="A13" s="158" t="s">
        <v>126</v>
      </c>
      <c r="B13" s="164" t="s">
        <v>208</v>
      </c>
      <c r="C13" s="78">
        <v>1.4366776252473379</v>
      </c>
      <c r="D13" s="80">
        <v>1866</v>
      </c>
      <c r="E13" s="79">
        <v>1800</v>
      </c>
      <c r="F13" s="79">
        <v>1804</v>
      </c>
      <c r="G13" s="79">
        <v>1799</v>
      </c>
      <c r="H13" s="105">
        <v>1774</v>
      </c>
      <c r="I13" s="80">
        <v>92</v>
      </c>
      <c r="J13" s="81">
        <v>5.186020293122886</v>
      </c>
    </row>
    <row r="14" spans="1:15" s="180" customFormat="1" ht="24" customHeight="1" x14ac:dyDescent="0.2">
      <c r="A14" s="158" t="s">
        <v>209</v>
      </c>
      <c r="B14" s="164" t="s">
        <v>129</v>
      </c>
      <c r="C14" s="78">
        <v>7.2103354557563346</v>
      </c>
      <c r="D14" s="80">
        <v>9365</v>
      </c>
      <c r="E14" s="79">
        <v>9402</v>
      </c>
      <c r="F14" s="79">
        <v>9530</v>
      </c>
      <c r="G14" s="79">
        <v>9746</v>
      </c>
      <c r="H14" s="105">
        <v>9752</v>
      </c>
      <c r="I14" s="80">
        <v>-387</v>
      </c>
      <c r="J14" s="81">
        <v>-3.9684167350287121</v>
      </c>
      <c r="K14" s="53"/>
      <c r="L14" s="53"/>
      <c r="M14" s="53"/>
      <c r="N14" s="53"/>
      <c r="O14" s="53"/>
    </row>
    <row r="15" spans="1:15" ht="24.75" customHeight="1" x14ac:dyDescent="0.2">
      <c r="A15" s="158" t="s">
        <v>210</v>
      </c>
      <c r="B15" s="164" t="s">
        <v>211</v>
      </c>
      <c r="C15" s="78">
        <v>1.2434267764064582</v>
      </c>
      <c r="D15" s="80">
        <v>1615</v>
      </c>
      <c r="E15" s="79">
        <v>1593</v>
      </c>
      <c r="F15" s="79">
        <v>1617</v>
      </c>
      <c r="G15" s="79">
        <v>1738</v>
      </c>
      <c r="H15" s="105">
        <v>1721</v>
      </c>
      <c r="I15" s="80">
        <v>-106</v>
      </c>
      <c r="J15" s="81">
        <v>-6.159209761766415</v>
      </c>
    </row>
    <row r="16" spans="1:15" s="180" customFormat="1" ht="24.95" customHeight="1" x14ac:dyDescent="0.2">
      <c r="A16" s="158" t="s">
        <v>212</v>
      </c>
      <c r="B16" s="164" t="s">
        <v>133</v>
      </c>
      <c r="C16" s="78">
        <v>2.1989020888029995</v>
      </c>
      <c r="D16" s="80">
        <v>2856</v>
      </c>
      <c r="E16" s="79">
        <v>2901</v>
      </c>
      <c r="F16" s="79">
        <v>2897</v>
      </c>
      <c r="G16" s="79">
        <v>2953</v>
      </c>
      <c r="H16" s="105">
        <v>2983</v>
      </c>
      <c r="I16" s="80">
        <v>-127</v>
      </c>
      <c r="J16" s="81">
        <v>-4.2574589339591018</v>
      </c>
      <c r="K16" s="53"/>
      <c r="L16" s="53"/>
      <c r="M16" s="53"/>
      <c r="N16" s="53"/>
      <c r="O16" s="53"/>
    </row>
    <row r="17" spans="1:15" ht="24.95" customHeight="1" x14ac:dyDescent="0.2">
      <c r="A17" s="158" t="s">
        <v>213</v>
      </c>
      <c r="B17" s="164" t="s">
        <v>214</v>
      </c>
      <c r="C17" s="78">
        <v>3.7680065905468769</v>
      </c>
      <c r="D17" s="80">
        <v>4894</v>
      </c>
      <c r="E17" s="79">
        <v>4908</v>
      </c>
      <c r="F17" s="79">
        <v>5016</v>
      </c>
      <c r="G17" s="79">
        <v>5055</v>
      </c>
      <c r="H17" s="105">
        <v>5048</v>
      </c>
      <c r="I17" s="80">
        <v>-154</v>
      </c>
      <c r="J17" s="81">
        <v>-3.0507131537242471</v>
      </c>
    </row>
    <row r="18" spans="1:15" s="180" customFormat="1" ht="24.95" customHeight="1" x14ac:dyDescent="0.2">
      <c r="A18" s="167" t="s">
        <v>136</v>
      </c>
      <c r="B18" s="168" t="s">
        <v>137</v>
      </c>
      <c r="C18" s="78">
        <v>2.6647059276425704</v>
      </c>
      <c r="D18" s="80">
        <v>3461</v>
      </c>
      <c r="E18" s="79">
        <v>3344</v>
      </c>
      <c r="F18" s="79">
        <v>3355</v>
      </c>
      <c r="G18" s="79">
        <v>3390</v>
      </c>
      <c r="H18" s="105">
        <v>3466</v>
      </c>
      <c r="I18" s="80">
        <v>-5</v>
      </c>
      <c r="J18" s="81">
        <v>-0.14425851125216388</v>
      </c>
      <c r="K18" s="53"/>
      <c r="L18" s="53"/>
      <c r="M18" s="53"/>
      <c r="N18" s="53"/>
      <c r="O18" s="53"/>
    </row>
    <row r="19" spans="1:15" ht="24.95" customHeight="1" x14ac:dyDescent="0.2">
      <c r="A19" s="158" t="s">
        <v>138</v>
      </c>
      <c r="B19" s="164" t="s">
        <v>139</v>
      </c>
      <c r="C19" s="78">
        <v>8.9234156895051697</v>
      </c>
      <c r="D19" s="80">
        <v>11590</v>
      </c>
      <c r="E19" s="79">
        <v>11479</v>
      </c>
      <c r="F19" s="79">
        <v>11549</v>
      </c>
      <c r="G19" s="79">
        <v>11781</v>
      </c>
      <c r="H19" s="105">
        <v>11844</v>
      </c>
      <c r="I19" s="80">
        <v>-254</v>
      </c>
      <c r="J19" s="81">
        <v>-2.1445457615670382</v>
      </c>
    </row>
    <row r="20" spans="1:15" s="180" customFormat="1" ht="24.95" customHeight="1" x14ac:dyDescent="0.2">
      <c r="A20" s="158" t="s">
        <v>140</v>
      </c>
      <c r="B20" s="164" t="s">
        <v>141</v>
      </c>
      <c r="C20" s="78">
        <v>5.9923161614683984</v>
      </c>
      <c r="D20" s="80">
        <v>7783</v>
      </c>
      <c r="E20" s="79">
        <v>7387</v>
      </c>
      <c r="F20" s="79">
        <v>7638</v>
      </c>
      <c r="G20" s="79">
        <v>7289</v>
      </c>
      <c r="H20" s="105">
        <v>7278</v>
      </c>
      <c r="I20" s="80">
        <v>505</v>
      </c>
      <c r="J20" s="81">
        <v>6.9387194284143998</v>
      </c>
      <c r="K20" s="53"/>
      <c r="L20" s="53"/>
      <c r="M20" s="53"/>
      <c r="N20" s="53"/>
      <c r="O20" s="53"/>
    </row>
    <row r="21" spans="1:15" ht="24.95" customHeight="1" x14ac:dyDescent="0.2">
      <c r="A21" s="167" t="s">
        <v>142</v>
      </c>
      <c r="B21" s="168" t="s">
        <v>143</v>
      </c>
      <c r="C21" s="78">
        <v>3.1151112924709161</v>
      </c>
      <c r="D21" s="80">
        <v>4046</v>
      </c>
      <c r="E21" s="79">
        <v>4053</v>
      </c>
      <c r="F21" s="79">
        <v>3943</v>
      </c>
      <c r="G21" s="79">
        <v>3895</v>
      </c>
      <c r="H21" s="105">
        <v>3992</v>
      </c>
      <c r="I21" s="80">
        <v>54</v>
      </c>
      <c r="J21" s="81">
        <v>1.3527054108216432</v>
      </c>
    </row>
    <row r="22" spans="1:15" ht="24.95" customHeight="1" x14ac:dyDescent="0.2">
      <c r="A22" s="167" t="s">
        <v>144</v>
      </c>
      <c r="B22" s="164" t="s">
        <v>145</v>
      </c>
      <c r="C22" s="78">
        <v>9.4138570867627021</v>
      </c>
      <c r="D22" s="80">
        <v>12227</v>
      </c>
      <c r="E22" s="79">
        <v>12112</v>
      </c>
      <c r="F22" s="79">
        <v>12151</v>
      </c>
      <c r="G22" s="79">
        <v>12057</v>
      </c>
      <c r="H22" s="105">
        <v>12190</v>
      </c>
      <c r="I22" s="80">
        <v>37</v>
      </c>
      <c r="J22" s="81">
        <v>0.30352748154224773</v>
      </c>
    </row>
    <row r="23" spans="1:15" ht="24.95" customHeight="1" x14ac:dyDescent="0.2">
      <c r="A23" s="158" t="s">
        <v>146</v>
      </c>
      <c r="B23" s="164" t="s">
        <v>147</v>
      </c>
      <c r="C23" s="78">
        <v>4.5086731904868227</v>
      </c>
      <c r="D23" s="80">
        <v>5856</v>
      </c>
      <c r="E23" s="79">
        <v>5786</v>
      </c>
      <c r="F23" s="79">
        <v>5824</v>
      </c>
      <c r="G23" s="79">
        <v>5816</v>
      </c>
      <c r="H23" s="105">
        <v>5578</v>
      </c>
      <c r="I23" s="80">
        <v>278</v>
      </c>
      <c r="J23" s="81">
        <v>4.9838651846539976</v>
      </c>
    </row>
    <row r="24" spans="1:15" ht="24.95" customHeight="1" x14ac:dyDescent="0.2">
      <c r="A24" s="158" t="s">
        <v>148</v>
      </c>
      <c r="B24" s="164" t="s">
        <v>215</v>
      </c>
      <c r="C24" s="78">
        <v>10.342385069639599</v>
      </c>
      <c r="D24" s="80">
        <v>13433</v>
      </c>
      <c r="E24" s="79">
        <v>13395</v>
      </c>
      <c r="F24" s="79">
        <v>13416</v>
      </c>
      <c r="G24" s="79">
        <v>13072</v>
      </c>
      <c r="H24" s="105">
        <v>13143</v>
      </c>
      <c r="I24" s="80">
        <v>290</v>
      </c>
      <c r="J24" s="81">
        <v>2.2064977554591798</v>
      </c>
    </row>
    <row r="25" spans="1:15" ht="24.95" customHeight="1" x14ac:dyDescent="0.2">
      <c r="A25" s="158" t="s">
        <v>150</v>
      </c>
      <c r="B25" s="171" t="s">
        <v>216</v>
      </c>
      <c r="C25" s="78">
        <v>5.3478900240986116</v>
      </c>
      <c r="D25" s="80">
        <v>6946</v>
      </c>
      <c r="E25" s="79">
        <v>7018</v>
      </c>
      <c r="F25" s="79">
        <v>7070</v>
      </c>
      <c r="G25" s="79">
        <v>7779</v>
      </c>
      <c r="H25" s="105">
        <v>7762</v>
      </c>
      <c r="I25" s="80">
        <v>-816</v>
      </c>
      <c r="J25" s="81">
        <v>-10.512754444730739</v>
      </c>
    </row>
    <row r="26" spans="1:15" ht="24.95" customHeight="1" x14ac:dyDescent="0.2">
      <c r="A26" s="158" t="s">
        <v>217</v>
      </c>
      <c r="B26" s="171" t="s">
        <v>153</v>
      </c>
      <c r="C26" s="78">
        <v>2.9287897569350876</v>
      </c>
      <c r="D26" s="80">
        <v>3804</v>
      </c>
      <c r="E26" s="79">
        <v>3849</v>
      </c>
      <c r="F26" s="79">
        <v>3929</v>
      </c>
      <c r="G26" s="79">
        <v>4238</v>
      </c>
      <c r="H26" s="105">
        <v>4143</v>
      </c>
      <c r="I26" s="80">
        <v>-339</v>
      </c>
      <c r="J26" s="81">
        <v>-8.1824764663287475</v>
      </c>
    </row>
    <row r="27" spans="1:15" ht="24.95" customHeight="1" x14ac:dyDescent="0.2">
      <c r="A27" s="167">
        <v>782.78300000000002</v>
      </c>
      <c r="B27" s="170" t="s">
        <v>154</v>
      </c>
      <c r="C27" s="78">
        <v>2.419100267163524</v>
      </c>
      <c r="D27" s="80">
        <v>3142</v>
      </c>
      <c r="E27" s="79">
        <v>3169</v>
      </c>
      <c r="F27" s="79">
        <v>3141</v>
      </c>
      <c r="G27" s="79">
        <v>3541</v>
      </c>
      <c r="H27" s="105">
        <v>3619</v>
      </c>
      <c r="I27" s="80">
        <v>-477</v>
      </c>
      <c r="J27" s="81">
        <v>-13.180436584691904</v>
      </c>
    </row>
    <row r="28" spans="1:15" ht="24.95" customHeight="1" x14ac:dyDescent="0.2">
      <c r="A28" s="158" t="s">
        <v>155</v>
      </c>
      <c r="B28" s="164" t="s">
        <v>218</v>
      </c>
      <c r="C28" s="78">
        <v>8.1696603866556821</v>
      </c>
      <c r="D28" s="80">
        <v>10611</v>
      </c>
      <c r="E28" s="79">
        <v>10351</v>
      </c>
      <c r="F28" s="79">
        <v>10268</v>
      </c>
      <c r="G28" s="79">
        <v>10316</v>
      </c>
      <c r="H28" s="105">
        <v>10265</v>
      </c>
      <c r="I28" s="80">
        <v>346</v>
      </c>
      <c r="J28" s="81">
        <v>3.3706770579639551</v>
      </c>
    </row>
    <row r="29" spans="1:15" ht="24.95" customHeight="1" x14ac:dyDescent="0.2">
      <c r="A29" s="158" t="s">
        <v>157</v>
      </c>
      <c r="B29" s="164" t="s">
        <v>158</v>
      </c>
      <c r="C29" s="78">
        <v>7.3473818744562411</v>
      </c>
      <c r="D29" s="80">
        <v>9543</v>
      </c>
      <c r="E29" s="79">
        <v>9504</v>
      </c>
      <c r="F29" s="79">
        <v>9406</v>
      </c>
      <c r="G29" s="79">
        <v>9171</v>
      </c>
      <c r="H29" s="105">
        <v>8943</v>
      </c>
      <c r="I29" s="80">
        <v>600</v>
      </c>
      <c r="J29" s="81">
        <v>6.7091580006709162</v>
      </c>
    </row>
    <row r="30" spans="1:15" ht="24.95" customHeight="1" x14ac:dyDescent="0.2">
      <c r="A30" s="158">
        <v>86</v>
      </c>
      <c r="B30" s="164" t="s">
        <v>159</v>
      </c>
      <c r="C30" s="78">
        <v>12.176343324376555</v>
      </c>
      <c r="D30" s="80">
        <v>15815</v>
      </c>
      <c r="E30" s="79">
        <v>15637</v>
      </c>
      <c r="F30" s="79">
        <v>15652</v>
      </c>
      <c r="G30" s="79">
        <v>15760</v>
      </c>
      <c r="H30" s="105">
        <v>15555</v>
      </c>
      <c r="I30" s="80">
        <v>260</v>
      </c>
      <c r="J30" s="81">
        <v>1.6714882674381228</v>
      </c>
    </row>
    <row r="31" spans="1:15" ht="24.95" customHeight="1" x14ac:dyDescent="0.2">
      <c r="A31" s="158">
        <v>87.88</v>
      </c>
      <c r="B31" s="171" t="s">
        <v>160</v>
      </c>
      <c r="C31" s="78">
        <v>6.0038650169768175</v>
      </c>
      <c r="D31" s="80">
        <v>7798</v>
      </c>
      <c r="E31" s="79">
        <v>7585</v>
      </c>
      <c r="F31" s="79">
        <v>7590</v>
      </c>
      <c r="G31" s="79">
        <v>7604</v>
      </c>
      <c r="H31" s="105">
        <v>7555</v>
      </c>
      <c r="I31" s="80">
        <v>243</v>
      </c>
      <c r="J31" s="81">
        <v>3.2164129715420251</v>
      </c>
    </row>
    <row r="32" spans="1:15" ht="24.95" customHeight="1" x14ac:dyDescent="0.2">
      <c r="A32" s="158" t="s">
        <v>161</v>
      </c>
      <c r="B32" s="164" t="s">
        <v>162</v>
      </c>
      <c r="C32" s="78">
        <v>7.256530877790011</v>
      </c>
      <c r="D32" s="80">
        <v>9425</v>
      </c>
      <c r="E32" s="79">
        <v>9404</v>
      </c>
      <c r="F32" s="79">
        <v>9334</v>
      </c>
      <c r="G32" s="79">
        <v>9328</v>
      </c>
      <c r="H32" s="105">
        <v>9271</v>
      </c>
      <c r="I32" s="80">
        <v>154</v>
      </c>
      <c r="J32" s="81">
        <v>1.6610937331463704</v>
      </c>
    </row>
    <row r="33" spans="1:10" ht="24.95" customHeight="1" x14ac:dyDescent="0.2">
      <c r="A33" s="158"/>
      <c r="B33" s="235"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s="157" customFormat="1" ht="24.95" customHeight="1" x14ac:dyDescent="0.2">
      <c r="A35" s="237" t="s">
        <v>124</v>
      </c>
      <c r="B35" s="238" t="s">
        <v>125</v>
      </c>
      <c r="C35" s="78">
        <v>9.085099666623038E-2</v>
      </c>
      <c r="D35" s="80">
        <v>118</v>
      </c>
      <c r="E35" s="79">
        <v>141</v>
      </c>
      <c r="F35" s="79">
        <v>87</v>
      </c>
      <c r="G35" s="79">
        <v>63</v>
      </c>
      <c r="H35" s="105">
        <v>102</v>
      </c>
      <c r="I35" s="80">
        <v>16</v>
      </c>
      <c r="J35" s="81">
        <v>15.686274509803921</v>
      </c>
    </row>
    <row r="36" spans="1:10" ht="24.95" customHeight="1" x14ac:dyDescent="0.2">
      <c r="A36" s="239" t="s">
        <v>165</v>
      </c>
      <c r="B36" s="240" t="s">
        <v>166</v>
      </c>
      <c r="C36" s="78">
        <v>11.311719008646243</v>
      </c>
      <c r="D36" s="80">
        <v>14692</v>
      </c>
      <c r="E36" s="79">
        <v>14546</v>
      </c>
      <c r="F36" s="79">
        <v>14689</v>
      </c>
      <c r="G36" s="79">
        <v>14935</v>
      </c>
      <c r="H36" s="105">
        <v>14992</v>
      </c>
      <c r="I36" s="80">
        <v>-300</v>
      </c>
      <c r="J36" s="81">
        <v>-2.001067235859125</v>
      </c>
    </row>
    <row r="37" spans="1:10" ht="24.95" customHeight="1" x14ac:dyDescent="0.2">
      <c r="A37" s="241" t="s">
        <v>167</v>
      </c>
      <c r="B37" s="242" t="s">
        <v>168</v>
      </c>
      <c r="C37" s="90">
        <v>88.597429994687531</v>
      </c>
      <c r="D37" s="108">
        <v>115073</v>
      </c>
      <c r="E37" s="109">
        <v>113711</v>
      </c>
      <c r="F37" s="109">
        <v>113841</v>
      </c>
      <c r="G37" s="109">
        <v>113868</v>
      </c>
      <c r="H37" s="110">
        <v>113376</v>
      </c>
      <c r="I37" s="108">
        <v>1697</v>
      </c>
      <c r="J37" s="111">
        <v>1.4967894439740332</v>
      </c>
    </row>
    <row r="38" spans="1:10" s="113" customFormat="1" ht="11.25" customHeight="1" x14ac:dyDescent="0.15">
      <c r="J38" s="114" t="s">
        <v>35</v>
      </c>
    </row>
    <row r="39" spans="1:10" s="113" customFormat="1" ht="12.75" customHeight="1" x14ac:dyDescent="0.15">
      <c r="A39" s="113"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A42" s="116"/>
      <c r="B42" s="116"/>
      <c r="C42" s="116"/>
      <c r="D42" s="116"/>
      <c r="E42" s="116"/>
      <c r="F42" s="116"/>
      <c r="G42" s="116"/>
      <c r="H42" s="116"/>
      <c r="I42" s="116"/>
      <c r="J42" s="116"/>
    </row>
    <row r="43" spans="1:10" ht="12.75" customHeight="1" x14ac:dyDescent="0.2">
      <c r="C43" s="53"/>
      <c r="D43" s="53"/>
      <c r="E43" s="53"/>
      <c r="F43" s="53"/>
      <c r="G43" s="53"/>
      <c r="H43" s="53"/>
      <c r="I43" s="53"/>
      <c r="J43" s="53"/>
    </row>
    <row r="44" spans="1:10" ht="15.9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6">
    <mergeCell ref="G8:G9"/>
    <mergeCell ref="H8:H9"/>
    <mergeCell ref="A11:B11"/>
    <mergeCell ref="A40:J40"/>
    <mergeCell ref="A41:J41"/>
    <mergeCell ref="A42:J42"/>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04874-E1F0-4A6E-92E3-EB12FC885F60}">
  <sheetPr codeName="Tabelle8">
    <pageSetUpPr fitToPage="1"/>
  </sheetPr>
  <dimension ref="A1:IU204"/>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3.7109375" style="53" customWidth="1"/>
    <col min="4" max="4" width="6.7109375" style="87" customWidth="1"/>
    <col min="5" max="10" width="9.7109375" style="120" customWidth="1"/>
    <col min="11" max="11" width="9.7109375" style="121" customWidth="1"/>
    <col min="12" max="16384" width="8.85546875" style="53"/>
  </cols>
  <sheetData>
    <row r="1" spans="1:255" customFormat="1" ht="36.75" customHeight="1" x14ac:dyDescent="0.2">
      <c r="A1" s="32"/>
      <c r="B1" s="33"/>
      <c r="C1" s="33"/>
      <c r="D1" s="33"/>
      <c r="E1" s="33"/>
      <c r="F1" s="33"/>
      <c r="G1" s="33"/>
      <c r="H1" s="33"/>
      <c r="I1" s="33"/>
      <c r="J1" s="33"/>
      <c r="K1" s="34" t="s">
        <v>38</v>
      </c>
    </row>
    <row r="2" spans="1:255" customFormat="1" ht="11.25" customHeight="1" x14ac:dyDescent="0.2">
      <c r="A2" s="35"/>
      <c r="B2" s="36"/>
      <c r="C2" s="36"/>
      <c r="D2" s="36"/>
      <c r="E2" s="36"/>
      <c r="F2" s="36"/>
      <c r="G2" s="36"/>
      <c r="H2" s="36"/>
      <c r="I2" s="36"/>
      <c r="J2" s="36"/>
      <c r="K2" s="36"/>
    </row>
    <row r="3" spans="1:255" s="39" customFormat="1" ht="20.100000000000001" customHeight="1" x14ac:dyDescent="0.2">
      <c r="A3" s="38" t="s">
        <v>220</v>
      </c>
      <c r="B3" s="38"/>
      <c r="C3" s="38"/>
      <c r="D3" s="38"/>
      <c r="E3" s="38"/>
      <c r="F3" s="38"/>
      <c r="G3" s="38"/>
      <c r="H3" s="38"/>
      <c r="I3" s="38"/>
      <c r="J3" s="38"/>
      <c r="K3" s="38"/>
    </row>
    <row r="4" spans="1:255" s="39" customFormat="1" ht="12" customHeight="1" x14ac:dyDescent="0.2">
      <c r="A4" s="40" t="s">
        <v>84</v>
      </c>
      <c r="B4" s="40"/>
      <c r="C4" s="40"/>
      <c r="D4" s="40"/>
      <c r="E4" s="40"/>
      <c r="F4" s="40"/>
      <c r="G4" s="40"/>
      <c r="H4" s="40"/>
      <c r="I4" s="40"/>
      <c r="J4" s="40"/>
      <c r="K4" s="40"/>
    </row>
    <row r="5" spans="1:255" s="39" customFormat="1" ht="12" customHeight="1" x14ac:dyDescent="0.2">
      <c r="A5" s="41" t="s">
        <v>40</v>
      </c>
      <c r="B5" s="41"/>
      <c r="C5" s="41"/>
      <c r="D5" s="41"/>
      <c r="E5" s="41"/>
      <c r="F5" s="206"/>
      <c r="G5" s="206"/>
      <c r="H5" s="206"/>
      <c r="I5" s="206"/>
      <c r="J5" s="206"/>
      <c r="K5" s="206"/>
    </row>
    <row r="6" spans="1:255" s="39" customFormat="1" ht="11.25" customHeight="1" x14ac:dyDescent="0.2">
      <c r="A6" s="186"/>
      <c r="B6" s="187"/>
      <c r="C6" s="187"/>
      <c r="D6" s="187"/>
      <c r="E6" s="187"/>
      <c r="F6" s="187"/>
      <c r="G6" s="187"/>
      <c r="H6" s="187"/>
      <c r="I6" s="187"/>
      <c r="J6" s="187"/>
    </row>
    <row r="7" spans="1:255" customFormat="1" ht="12" customHeight="1" x14ac:dyDescent="0.2">
      <c r="A7" s="51" t="s">
        <v>221</v>
      </c>
      <c r="B7" s="46"/>
      <c r="C7" s="46"/>
      <c r="D7" s="47" t="s">
        <v>86</v>
      </c>
      <c r="E7" s="48" t="s">
        <v>173</v>
      </c>
      <c r="F7" s="49"/>
      <c r="G7" s="49"/>
      <c r="H7" s="49"/>
      <c r="I7" s="50"/>
      <c r="J7" s="51" t="s">
        <v>174</v>
      </c>
      <c r="K7" s="52"/>
      <c r="L7" s="53"/>
      <c r="M7" s="53"/>
      <c r="N7" s="53"/>
    </row>
    <row r="8" spans="1:255" ht="21.75" customHeight="1" x14ac:dyDescent="0.2">
      <c r="A8" s="54"/>
      <c r="B8" s="55"/>
      <c r="C8" s="55"/>
      <c r="D8" s="56"/>
      <c r="E8" s="57" t="s">
        <v>89</v>
      </c>
      <c r="F8" s="57" t="s">
        <v>90</v>
      </c>
      <c r="G8" s="57" t="s">
        <v>91</v>
      </c>
      <c r="H8" s="57" t="s">
        <v>92</v>
      </c>
      <c r="I8" s="57" t="s">
        <v>93</v>
      </c>
      <c r="J8" s="58"/>
      <c r="K8" s="59"/>
    </row>
    <row r="9" spans="1:255" ht="12" customHeight="1" x14ac:dyDescent="0.2">
      <c r="A9" s="54"/>
      <c r="B9" s="55"/>
      <c r="C9" s="55"/>
      <c r="D9" s="56"/>
      <c r="E9" s="60"/>
      <c r="F9" s="60"/>
      <c r="G9" s="60"/>
      <c r="H9" s="60"/>
      <c r="I9" s="60"/>
      <c r="J9" s="61" t="s">
        <v>94</v>
      </c>
      <c r="K9" s="62" t="s">
        <v>95</v>
      </c>
    </row>
    <row r="10" spans="1:255" ht="12" customHeight="1" x14ac:dyDescent="0.2">
      <c r="A10" s="63"/>
      <c r="B10" s="64"/>
      <c r="C10" s="64"/>
      <c r="D10" s="65"/>
      <c r="E10" s="66">
        <v>1</v>
      </c>
      <c r="F10" s="66">
        <v>2</v>
      </c>
      <c r="G10" s="66">
        <v>3</v>
      </c>
      <c r="H10" s="66">
        <v>4</v>
      </c>
      <c r="I10" s="66">
        <v>5</v>
      </c>
      <c r="J10" s="66">
        <v>6</v>
      </c>
      <c r="K10" s="66">
        <v>7</v>
      </c>
    </row>
    <row r="11" spans="1:255" ht="18" customHeight="1" x14ac:dyDescent="0.2">
      <c r="A11" s="243" t="s">
        <v>96</v>
      </c>
      <c r="B11" s="244"/>
      <c r="C11" s="245"/>
      <c r="D11" s="246">
        <v>100</v>
      </c>
      <c r="E11" s="247">
        <v>129883</v>
      </c>
      <c r="F11" s="248">
        <v>128398</v>
      </c>
      <c r="G11" s="248">
        <v>128617</v>
      </c>
      <c r="H11" s="248">
        <v>128866</v>
      </c>
      <c r="I11" s="249">
        <v>128470</v>
      </c>
      <c r="J11" s="250">
        <v>1413</v>
      </c>
      <c r="K11" s="251">
        <v>1.0998676733867829</v>
      </c>
    </row>
    <row r="12" spans="1:255" ht="18" customHeight="1" x14ac:dyDescent="0.2">
      <c r="A12" s="252" t="s">
        <v>222</v>
      </c>
      <c r="B12" s="253"/>
      <c r="C12" s="253"/>
      <c r="D12" s="254"/>
      <c r="E12" s="254"/>
      <c r="F12" s="254"/>
      <c r="G12" s="254"/>
      <c r="H12" s="254"/>
      <c r="I12" s="254"/>
      <c r="J12" s="254"/>
      <c r="K12" s="255"/>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c r="HV12" s="211"/>
      <c r="HW12" s="211"/>
      <c r="HX12" s="211"/>
      <c r="HY12" s="211"/>
      <c r="HZ12" s="211"/>
      <c r="IA12" s="211"/>
      <c r="IB12" s="211"/>
      <c r="IC12" s="211"/>
      <c r="ID12" s="211"/>
      <c r="IE12" s="211"/>
      <c r="IF12" s="211"/>
      <c r="IG12" s="211"/>
      <c r="IH12" s="211"/>
      <c r="II12" s="211"/>
      <c r="IJ12" s="211"/>
      <c r="IK12" s="211"/>
      <c r="IL12" s="211"/>
      <c r="IM12" s="211"/>
      <c r="IN12" s="211"/>
      <c r="IO12" s="211"/>
      <c r="IP12" s="211"/>
      <c r="IQ12" s="211"/>
      <c r="IR12" s="211"/>
      <c r="IS12" s="211"/>
      <c r="IT12" s="211"/>
      <c r="IU12" s="211"/>
    </row>
    <row r="13" spans="1:255" ht="14.1" customHeight="1" x14ac:dyDescent="0.2">
      <c r="A13" s="256" t="s">
        <v>223</v>
      </c>
      <c r="B13" s="257"/>
      <c r="C13" s="258"/>
      <c r="D13" s="259">
        <v>11.635856886582539</v>
      </c>
      <c r="E13" s="260">
        <v>15113</v>
      </c>
      <c r="F13" s="261">
        <v>14950</v>
      </c>
      <c r="G13" s="261">
        <v>14980</v>
      </c>
      <c r="H13" s="261">
        <v>15237</v>
      </c>
      <c r="I13" s="262">
        <v>15063</v>
      </c>
      <c r="J13" s="260">
        <v>50</v>
      </c>
      <c r="K13" s="263">
        <v>0.33193918874062273</v>
      </c>
    </row>
    <row r="14" spans="1:255" ht="14.1" customHeight="1" x14ac:dyDescent="0.2">
      <c r="A14" s="256" t="s">
        <v>224</v>
      </c>
      <c r="B14" s="257"/>
      <c r="C14" s="258"/>
      <c r="D14" s="259">
        <v>48.214161976548127</v>
      </c>
      <c r="E14" s="260">
        <v>62622</v>
      </c>
      <c r="F14" s="261">
        <v>61695</v>
      </c>
      <c r="G14" s="261">
        <v>62053</v>
      </c>
      <c r="H14" s="261">
        <v>62460</v>
      </c>
      <c r="I14" s="262">
        <v>62366</v>
      </c>
      <c r="J14" s="260">
        <v>256</v>
      </c>
      <c r="K14" s="263">
        <v>0.41048006926851172</v>
      </c>
    </row>
    <row r="15" spans="1:255" ht="14.1" customHeight="1" x14ac:dyDescent="0.2">
      <c r="A15" s="256" t="s">
        <v>225</v>
      </c>
      <c r="B15" s="257"/>
      <c r="C15" s="258"/>
      <c r="D15" s="259">
        <v>17.985417645111369</v>
      </c>
      <c r="E15" s="260">
        <v>23360</v>
      </c>
      <c r="F15" s="261">
        <v>23050</v>
      </c>
      <c r="G15" s="261">
        <v>22928</v>
      </c>
      <c r="H15" s="261">
        <v>22335</v>
      </c>
      <c r="I15" s="262">
        <v>22369</v>
      </c>
      <c r="J15" s="260">
        <v>991</v>
      </c>
      <c r="K15" s="263">
        <v>4.4302382761857926</v>
      </c>
    </row>
    <row r="16" spans="1:255" ht="14.1" customHeight="1" x14ac:dyDescent="0.2">
      <c r="A16" s="256" t="s">
        <v>226</v>
      </c>
      <c r="B16" s="257"/>
      <c r="C16" s="258"/>
      <c r="D16" s="259">
        <v>21.687980721110538</v>
      </c>
      <c r="E16" s="260">
        <v>28169</v>
      </c>
      <c r="F16" s="261">
        <v>28109</v>
      </c>
      <c r="G16" s="261">
        <v>28047</v>
      </c>
      <c r="H16" s="261">
        <v>28208</v>
      </c>
      <c r="I16" s="262">
        <v>28048</v>
      </c>
      <c r="J16" s="260">
        <v>121</v>
      </c>
      <c r="K16" s="263">
        <v>0.43140330861380488</v>
      </c>
    </row>
    <row r="17" spans="1:255" s="180" customFormat="1" ht="18" customHeight="1" x14ac:dyDescent="0.15">
      <c r="A17" s="264" t="s">
        <v>227</v>
      </c>
      <c r="B17" s="265"/>
      <c r="C17" s="265"/>
      <c r="D17" s="265"/>
      <c r="E17" s="266"/>
      <c r="F17" s="266"/>
      <c r="G17" s="266"/>
      <c r="H17" s="266"/>
      <c r="I17" s="266"/>
      <c r="J17" s="266"/>
      <c r="K17" s="266"/>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c r="HV17" s="211"/>
      <c r="HW17" s="211"/>
      <c r="HX17" s="211"/>
      <c r="HY17" s="211"/>
      <c r="HZ17" s="211"/>
      <c r="IA17" s="211"/>
      <c r="IB17" s="211"/>
      <c r="IC17" s="211"/>
      <c r="ID17" s="211"/>
      <c r="IE17" s="211"/>
      <c r="IF17" s="211"/>
      <c r="IG17" s="211"/>
      <c r="IH17" s="211"/>
      <c r="II17" s="211"/>
      <c r="IJ17" s="211"/>
      <c r="IK17" s="211"/>
      <c r="IL17" s="211"/>
      <c r="IM17" s="211"/>
      <c r="IN17" s="211"/>
      <c r="IO17" s="211"/>
      <c r="IP17" s="211"/>
      <c r="IQ17" s="211"/>
      <c r="IR17" s="211"/>
      <c r="IS17" s="211"/>
      <c r="IT17" s="211"/>
      <c r="IU17" s="211"/>
    </row>
    <row r="18" spans="1:255" ht="14.1" customHeight="1" x14ac:dyDescent="0.2">
      <c r="A18" s="256" t="s">
        <v>228</v>
      </c>
      <c r="B18" s="257"/>
      <c r="C18" s="258"/>
      <c r="D18" s="259">
        <v>3.0258001432058084</v>
      </c>
      <c r="E18" s="261">
        <v>3930</v>
      </c>
      <c r="F18" s="261">
        <v>3873</v>
      </c>
      <c r="G18" s="261">
        <v>3865</v>
      </c>
      <c r="H18" s="261">
        <v>3906</v>
      </c>
      <c r="I18" s="261">
        <v>3966</v>
      </c>
      <c r="J18" s="260">
        <v>-36</v>
      </c>
      <c r="K18" s="263">
        <v>-0.90771558245083206</v>
      </c>
    </row>
    <row r="19" spans="1:255" ht="14.1" customHeight="1" x14ac:dyDescent="0.2">
      <c r="A19" s="256" t="s">
        <v>229</v>
      </c>
      <c r="B19" s="257"/>
      <c r="C19" s="258"/>
      <c r="D19" s="259">
        <v>5.9160937151128321</v>
      </c>
      <c r="E19" s="261">
        <v>7684</v>
      </c>
      <c r="F19" s="261">
        <v>7496</v>
      </c>
      <c r="G19" s="261">
        <v>7355</v>
      </c>
      <c r="H19" s="261">
        <v>7390</v>
      </c>
      <c r="I19" s="261">
        <v>7502</v>
      </c>
      <c r="J19" s="260">
        <v>182</v>
      </c>
      <c r="K19" s="263">
        <v>2.426019728072514</v>
      </c>
    </row>
    <row r="20" spans="1:255" ht="14.1" customHeight="1" x14ac:dyDescent="0.2">
      <c r="A20" s="256" t="s">
        <v>230</v>
      </c>
      <c r="B20" s="257"/>
      <c r="C20" s="258"/>
      <c r="D20" s="259">
        <v>3.1589969434029088</v>
      </c>
      <c r="E20" s="261">
        <v>4103</v>
      </c>
      <c r="F20" s="261">
        <v>4108</v>
      </c>
      <c r="G20" s="261">
        <v>4055</v>
      </c>
      <c r="H20" s="261">
        <v>4019</v>
      </c>
      <c r="I20" s="261">
        <v>3971</v>
      </c>
      <c r="J20" s="260">
        <v>132</v>
      </c>
      <c r="K20" s="263">
        <v>3.3240997229916895</v>
      </c>
    </row>
    <row r="21" spans="1:255" ht="14.1" customHeight="1" x14ac:dyDescent="0.2">
      <c r="A21" s="256" t="s">
        <v>231</v>
      </c>
      <c r="B21" s="257"/>
      <c r="C21" s="258"/>
      <c r="D21" s="259">
        <v>19.691568565555155</v>
      </c>
      <c r="E21" s="261">
        <v>25576</v>
      </c>
      <c r="F21" s="261">
        <v>25226</v>
      </c>
      <c r="G21" s="261">
        <v>25243</v>
      </c>
      <c r="H21" s="261">
        <v>25061</v>
      </c>
      <c r="I21" s="261">
        <v>25173</v>
      </c>
      <c r="J21" s="260">
        <v>403</v>
      </c>
      <c r="K21" s="263">
        <v>1.6009216223731777</v>
      </c>
    </row>
    <row r="22" spans="1:255" ht="14.1" customHeight="1" x14ac:dyDescent="0.2">
      <c r="A22" s="256" t="s">
        <v>232</v>
      </c>
      <c r="B22" s="257"/>
      <c r="C22" s="258"/>
      <c r="D22" s="259">
        <v>4.5548686125204991</v>
      </c>
      <c r="E22" s="261">
        <v>5916</v>
      </c>
      <c r="F22" s="261">
        <v>5800</v>
      </c>
      <c r="G22" s="261">
        <v>5774</v>
      </c>
      <c r="H22" s="261">
        <v>5852</v>
      </c>
      <c r="I22" s="261">
        <v>5798</v>
      </c>
      <c r="J22" s="260">
        <v>118</v>
      </c>
      <c r="K22" s="263">
        <v>2.0351845463953087</v>
      </c>
    </row>
    <row r="23" spans="1:255" ht="18" customHeight="1" x14ac:dyDescent="0.2">
      <c r="A23" s="252" t="s">
        <v>233</v>
      </c>
      <c r="B23" s="253"/>
      <c r="C23" s="253"/>
      <c r="D23" s="254"/>
      <c r="E23" s="267"/>
      <c r="F23" s="267"/>
      <c r="G23" s="267"/>
      <c r="H23" s="267"/>
      <c r="I23" s="267"/>
      <c r="J23" s="254"/>
      <c r="K23" s="255"/>
    </row>
    <row r="24" spans="1:255" ht="13.5" customHeight="1" x14ac:dyDescent="0.2">
      <c r="A24" s="256">
        <v>11</v>
      </c>
      <c r="B24" s="257" t="s">
        <v>234</v>
      </c>
      <c r="C24" s="258"/>
      <c r="D24" s="259">
        <v>0.31643864093068375</v>
      </c>
      <c r="E24" s="260">
        <v>411</v>
      </c>
      <c r="F24" s="261">
        <v>431</v>
      </c>
      <c r="G24" s="261">
        <v>374</v>
      </c>
      <c r="H24" s="261">
        <v>340</v>
      </c>
      <c r="I24" s="262">
        <v>381</v>
      </c>
      <c r="J24" s="260">
        <v>30</v>
      </c>
      <c r="K24" s="263">
        <v>7.8740157480314963</v>
      </c>
    </row>
    <row r="25" spans="1:255" ht="13.5" customHeight="1" x14ac:dyDescent="0.2">
      <c r="A25" s="256" t="s">
        <v>235</v>
      </c>
      <c r="B25" s="257" t="s">
        <v>236</v>
      </c>
      <c r="C25" s="258"/>
      <c r="D25" s="259">
        <v>0.16861329042291909</v>
      </c>
      <c r="E25" s="260">
        <v>219</v>
      </c>
      <c r="F25" s="261">
        <v>247</v>
      </c>
      <c r="G25" s="261">
        <v>181</v>
      </c>
      <c r="H25" s="261">
        <v>146</v>
      </c>
      <c r="I25" s="262">
        <v>190</v>
      </c>
      <c r="J25" s="260">
        <v>29</v>
      </c>
      <c r="K25" s="263">
        <v>15.263157894736842</v>
      </c>
    </row>
    <row r="26" spans="1:255" ht="13.5" customHeight="1" x14ac:dyDescent="0.2">
      <c r="A26" s="256">
        <v>12</v>
      </c>
      <c r="B26" s="257" t="s">
        <v>237</v>
      </c>
      <c r="C26" s="258"/>
      <c r="D26" s="259">
        <v>0.50660979496931857</v>
      </c>
      <c r="E26" s="260">
        <v>658</v>
      </c>
      <c r="F26" s="261">
        <v>658</v>
      </c>
      <c r="G26" s="261">
        <v>631</v>
      </c>
      <c r="H26" s="261">
        <v>630</v>
      </c>
      <c r="I26" s="262">
        <v>673</v>
      </c>
      <c r="J26" s="260">
        <v>-15</v>
      </c>
      <c r="K26" s="263">
        <v>-2.2288261515601784</v>
      </c>
    </row>
    <row r="27" spans="1:255" ht="13.5" customHeight="1" x14ac:dyDescent="0.2">
      <c r="A27" s="256">
        <v>21</v>
      </c>
      <c r="B27" s="257" t="s">
        <v>238</v>
      </c>
      <c r="C27" s="258"/>
      <c r="D27" s="259">
        <v>0.68138247499672777</v>
      </c>
      <c r="E27" s="260">
        <v>885</v>
      </c>
      <c r="F27" s="261">
        <v>899</v>
      </c>
      <c r="G27" s="261">
        <v>917</v>
      </c>
      <c r="H27" s="261">
        <v>940</v>
      </c>
      <c r="I27" s="262">
        <v>961</v>
      </c>
      <c r="J27" s="260">
        <v>-76</v>
      </c>
      <c r="K27" s="263">
        <v>-7.908428720083247</v>
      </c>
    </row>
    <row r="28" spans="1:255" ht="13.5" customHeight="1" x14ac:dyDescent="0.2">
      <c r="A28" s="256">
        <v>22</v>
      </c>
      <c r="B28" s="257" t="s">
        <v>239</v>
      </c>
      <c r="C28" s="258"/>
      <c r="D28" s="259">
        <v>0.33260703864247054</v>
      </c>
      <c r="E28" s="260">
        <v>432</v>
      </c>
      <c r="F28" s="261">
        <v>427</v>
      </c>
      <c r="G28" s="261">
        <v>424</v>
      </c>
      <c r="H28" s="261">
        <v>427</v>
      </c>
      <c r="I28" s="262">
        <v>446</v>
      </c>
      <c r="J28" s="260">
        <v>-14</v>
      </c>
      <c r="K28" s="263">
        <v>-3.1390134529147984</v>
      </c>
    </row>
    <row r="29" spans="1:255" ht="13.5" customHeight="1" x14ac:dyDescent="0.2">
      <c r="A29" s="256">
        <v>23</v>
      </c>
      <c r="B29" s="257" t="s">
        <v>240</v>
      </c>
      <c r="C29" s="258"/>
      <c r="D29" s="259">
        <v>0.79841087748204154</v>
      </c>
      <c r="E29" s="260">
        <v>1037</v>
      </c>
      <c r="F29" s="261">
        <v>1022</v>
      </c>
      <c r="G29" s="261">
        <v>1017</v>
      </c>
      <c r="H29" s="261">
        <v>963</v>
      </c>
      <c r="I29" s="262">
        <v>972</v>
      </c>
      <c r="J29" s="260">
        <v>65</v>
      </c>
      <c r="K29" s="263">
        <v>6.6872427983539096</v>
      </c>
    </row>
    <row r="30" spans="1:255" ht="13.5" customHeight="1" x14ac:dyDescent="0.2">
      <c r="A30" s="256">
        <v>24</v>
      </c>
      <c r="B30" s="257" t="s">
        <v>241</v>
      </c>
      <c r="C30" s="258"/>
      <c r="D30" s="259">
        <v>0.90158065335725235</v>
      </c>
      <c r="E30" s="260">
        <v>1171</v>
      </c>
      <c r="F30" s="261">
        <v>1225</v>
      </c>
      <c r="G30" s="261">
        <v>1190</v>
      </c>
      <c r="H30" s="261">
        <v>1139</v>
      </c>
      <c r="I30" s="262">
        <v>1184</v>
      </c>
      <c r="J30" s="260">
        <v>-13</v>
      </c>
      <c r="K30" s="263">
        <v>-1.097972972972973</v>
      </c>
    </row>
    <row r="31" spans="1:255" ht="13.5" customHeight="1" x14ac:dyDescent="0.2">
      <c r="A31" s="256">
        <v>25</v>
      </c>
      <c r="B31" s="257" t="s">
        <v>242</v>
      </c>
      <c r="C31" s="258"/>
      <c r="D31" s="259">
        <v>2.3913830139433183</v>
      </c>
      <c r="E31" s="260">
        <v>3106</v>
      </c>
      <c r="F31" s="261">
        <v>3065</v>
      </c>
      <c r="G31" s="261">
        <v>3124</v>
      </c>
      <c r="H31" s="261">
        <v>3101</v>
      </c>
      <c r="I31" s="262">
        <v>3134</v>
      </c>
      <c r="J31" s="260">
        <v>-28</v>
      </c>
      <c r="K31" s="263">
        <v>-0.89342693044033183</v>
      </c>
    </row>
    <row r="32" spans="1:255" ht="13.5" customHeight="1" x14ac:dyDescent="0.2">
      <c r="A32" s="256">
        <v>26</v>
      </c>
      <c r="B32" s="257" t="s">
        <v>243</v>
      </c>
      <c r="C32" s="258"/>
      <c r="D32" s="259">
        <v>2.1958223940007544</v>
      </c>
      <c r="E32" s="260">
        <v>2852</v>
      </c>
      <c r="F32" s="261">
        <v>2785</v>
      </c>
      <c r="G32" s="261">
        <v>2790</v>
      </c>
      <c r="H32" s="261">
        <v>2809</v>
      </c>
      <c r="I32" s="262">
        <v>2841</v>
      </c>
      <c r="J32" s="260">
        <v>11</v>
      </c>
      <c r="K32" s="263">
        <v>0.38718760999648011</v>
      </c>
    </row>
    <row r="33" spans="1:11" ht="13.5" customHeight="1" x14ac:dyDescent="0.2">
      <c r="A33" s="256">
        <v>27</v>
      </c>
      <c r="B33" s="257" t="s">
        <v>244</v>
      </c>
      <c r="C33" s="258"/>
      <c r="D33" s="259">
        <v>2.0988120077300341</v>
      </c>
      <c r="E33" s="260">
        <v>2726</v>
      </c>
      <c r="F33" s="261">
        <v>2711</v>
      </c>
      <c r="G33" s="261">
        <v>2697</v>
      </c>
      <c r="H33" s="261">
        <v>2659</v>
      </c>
      <c r="I33" s="262">
        <v>2659</v>
      </c>
      <c r="J33" s="260">
        <v>67</v>
      </c>
      <c r="K33" s="263">
        <v>2.5197442647611883</v>
      </c>
    </row>
    <row r="34" spans="1:11" ht="13.5" customHeight="1" x14ac:dyDescent="0.2">
      <c r="A34" s="256">
        <v>28</v>
      </c>
      <c r="B34" s="257" t="s">
        <v>245</v>
      </c>
      <c r="C34" s="258"/>
      <c r="D34" s="259">
        <v>0.11317878398250733</v>
      </c>
      <c r="E34" s="260">
        <v>147</v>
      </c>
      <c r="F34" s="261">
        <v>141</v>
      </c>
      <c r="G34" s="261">
        <v>143</v>
      </c>
      <c r="H34" s="261">
        <v>144</v>
      </c>
      <c r="I34" s="262">
        <v>144</v>
      </c>
      <c r="J34" s="260">
        <v>3</v>
      </c>
      <c r="K34" s="263">
        <v>2.0833333333333335</v>
      </c>
    </row>
    <row r="35" spans="1:11" ht="13.5" customHeight="1" x14ac:dyDescent="0.2">
      <c r="A35" s="256">
        <v>29</v>
      </c>
      <c r="B35" s="257" t="s">
        <v>246</v>
      </c>
      <c r="C35" s="258"/>
      <c r="D35" s="259">
        <v>1.6029811445685733</v>
      </c>
      <c r="E35" s="260">
        <v>2082</v>
      </c>
      <c r="F35" s="261">
        <v>2099</v>
      </c>
      <c r="G35" s="261">
        <v>2037</v>
      </c>
      <c r="H35" s="261">
        <v>2065</v>
      </c>
      <c r="I35" s="262">
        <v>2067</v>
      </c>
      <c r="J35" s="260">
        <v>15</v>
      </c>
      <c r="K35" s="263">
        <v>0.72568940493468792</v>
      </c>
    </row>
    <row r="36" spans="1:11" ht="13.5" customHeight="1" x14ac:dyDescent="0.2">
      <c r="A36" s="256" t="s">
        <v>247</v>
      </c>
      <c r="B36" s="257" t="s">
        <v>248</v>
      </c>
      <c r="C36" s="258"/>
      <c r="D36" s="259">
        <v>0.26793344779532347</v>
      </c>
      <c r="E36" s="260">
        <v>348</v>
      </c>
      <c r="F36" s="261">
        <v>345</v>
      </c>
      <c r="G36" s="261">
        <v>351</v>
      </c>
      <c r="H36" s="261">
        <v>351</v>
      </c>
      <c r="I36" s="262">
        <v>350</v>
      </c>
      <c r="J36" s="260">
        <v>-2</v>
      </c>
      <c r="K36" s="263">
        <v>-0.5714285714285714</v>
      </c>
    </row>
    <row r="37" spans="1:11" ht="13.5" customHeight="1" x14ac:dyDescent="0.2">
      <c r="A37" s="256" t="s">
        <v>249</v>
      </c>
      <c r="B37" s="257" t="s">
        <v>250</v>
      </c>
      <c r="C37" s="258"/>
      <c r="D37" s="259">
        <v>1.3188792990614631</v>
      </c>
      <c r="E37" s="260">
        <v>1713</v>
      </c>
      <c r="F37" s="261">
        <v>1735</v>
      </c>
      <c r="G37" s="261">
        <v>1668</v>
      </c>
      <c r="H37" s="261">
        <v>1697</v>
      </c>
      <c r="I37" s="262">
        <v>1700</v>
      </c>
      <c r="J37" s="260">
        <v>13</v>
      </c>
      <c r="K37" s="263">
        <v>0.76470588235294112</v>
      </c>
    </row>
    <row r="38" spans="1:11" ht="13.5" customHeight="1" x14ac:dyDescent="0.2">
      <c r="A38" s="256">
        <v>31</v>
      </c>
      <c r="B38" s="257" t="s">
        <v>251</v>
      </c>
      <c r="C38" s="258"/>
      <c r="D38" s="259">
        <v>0.84922584171908566</v>
      </c>
      <c r="E38" s="260">
        <v>1103</v>
      </c>
      <c r="F38" s="261">
        <v>1117</v>
      </c>
      <c r="G38" s="261">
        <v>1100</v>
      </c>
      <c r="H38" s="261">
        <v>1116</v>
      </c>
      <c r="I38" s="262">
        <v>1100</v>
      </c>
      <c r="J38" s="260">
        <v>3</v>
      </c>
      <c r="K38" s="263">
        <v>0.27272727272727271</v>
      </c>
    </row>
    <row r="39" spans="1:11" ht="13.5" customHeight="1" x14ac:dyDescent="0.2">
      <c r="A39" s="256">
        <v>32</v>
      </c>
      <c r="B39" s="257" t="s">
        <v>252</v>
      </c>
      <c r="C39" s="258"/>
      <c r="D39" s="259">
        <v>0.81303942779270577</v>
      </c>
      <c r="E39" s="260">
        <v>1056</v>
      </c>
      <c r="F39" s="261">
        <v>1050</v>
      </c>
      <c r="G39" s="261">
        <v>1049</v>
      </c>
      <c r="H39" s="261">
        <v>1073</v>
      </c>
      <c r="I39" s="262">
        <v>1116</v>
      </c>
      <c r="J39" s="260">
        <v>-60</v>
      </c>
      <c r="K39" s="263">
        <v>-5.376344086021505</v>
      </c>
    </row>
    <row r="40" spans="1:11" ht="13.5" customHeight="1" x14ac:dyDescent="0.2">
      <c r="A40" s="256">
        <v>33</v>
      </c>
      <c r="B40" s="257" t="s">
        <v>253</v>
      </c>
      <c r="C40" s="258"/>
      <c r="D40" s="259">
        <v>0.45040536482834553</v>
      </c>
      <c r="E40" s="260">
        <v>585</v>
      </c>
      <c r="F40" s="261">
        <v>566</v>
      </c>
      <c r="G40" s="261">
        <v>577</v>
      </c>
      <c r="H40" s="261">
        <v>572</v>
      </c>
      <c r="I40" s="262">
        <v>582</v>
      </c>
      <c r="J40" s="260">
        <v>3</v>
      </c>
      <c r="K40" s="263">
        <v>0.51546391752577314</v>
      </c>
    </row>
    <row r="41" spans="1:11" ht="13.5" customHeight="1" x14ac:dyDescent="0.2">
      <c r="A41" s="256">
        <v>34</v>
      </c>
      <c r="B41" s="257" t="s">
        <v>254</v>
      </c>
      <c r="C41" s="258"/>
      <c r="D41" s="259">
        <v>1.6730442013196491</v>
      </c>
      <c r="E41" s="260">
        <v>2173</v>
      </c>
      <c r="F41" s="261">
        <v>2151</v>
      </c>
      <c r="G41" s="261">
        <v>2105</v>
      </c>
      <c r="H41" s="261">
        <v>2101</v>
      </c>
      <c r="I41" s="262">
        <v>2117</v>
      </c>
      <c r="J41" s="260">
        <v>56</v>
      </c>
      <c r="K41" s="263">
        <v>2.6452527161076995</v>
      </c>
    </row>
    <row r="42" spans="1:11" ht="13.5" customHeight="1" x14ac:dyDescent="0.2">
      <c r="A42" s="256">
        <v>41</v>
      </c>
      <c r="B42" s="257" t="s">
        <v>255</v>
      </c>
      <c r="C42" s="258"/>
      <c r="D42" s="259">
        <v>2.315160567587752</v>
      </c>
      <c r="E42" s="260">
        <v>3007</v>
      </c>
      <c r="F42" s="261">
        <v>3005</v>
      </c>
      <c r="G42" s="261">
        <v>3030</v>
      </c>
      <c r="H42" s="261">
        <v>2996</v>
      </c>
      <c r="I42" s="262">
        <v>2966</v>
      </c>
      <c r="J42" s="260">
        <v>41</v>
      </c>
      <c r="K42" s="263">
        <v>1.3823331085637223</v>
      </c>
    </row>
    <row r="43" spans="1:11" ht="13.5" customHeight="1" x14ac:dyDescent="0.2">
      <c r="A43" s="256">
        <v>42</v>
      </c>
      <c r="B43" s="257" t="s">
        <v>256</v>
      </c>
      <c r="C43" s="258"/>
      <c r="D43" s="259">
        <v>0.21249894135491174</v>
      </c>
      <c r="E43" s="260">
        <v>276</v>
      </c>
      <c r="F43" s="261">
        <v>259</v>
      </c>
      <c r="G43" s="261">
        <v>251</v>
      </c>
      <c r="H43" s="261">
        <v>246</v>
      </c>
      <c r="I43" s="262">
        <v>240</v>
      </c>
      <c r="J43" s="260">
        <v>36</v>
      </c>
      <c r="K43" s="263">
        <v>15</v>
      </c>
    </row>
    <row r="44" spans="1:11" ht="13.5" customHeight="1" x14ac:dyDescent="0.2">
      <c r="A44" s="256">
        <v>43</v>
      </c>
      <c r="B44" s="257" t="s">
        <v>257</v>
      </c>
      <c r="C44" s="258"/>
      <c r="D44" s="259">
        <v>4.2184119553752222</v>
      </c>
      <c r="E44" s="260">
        <v>5479</v>
      </c>
      <c r="F44" s="261">
        <v>5350</v>
      </c>
      <c r="G44" s="261">
        <v>5359</v>
      </c>
      <c r="H44" s="261">
        <v>5280</v>
      </c>
      <c r="I44" s="262">
        <v>5310</v>
      </c>
      <c r="J44" s="260">
        <v>169</v>
      </c>
      <c r="K44" s="263">
        <v>3.1826741996233521</v>
      </c>
    </row>
    <row r="45" spans="1:11" ht="13.5" customHeight="1" x14ac:dyDescent="0.2">
      <c r="A45" s="256">
        <v>51</v>
      </c>
      <c r="B45" s="257" t="s">
        <v>258</v>
      </c>
      <c r="C45" s="258"/>
      <c r="D45" s="259">
        <v>4.4239815834250829</v>
      </c>
      <c r="E45" s="260">
        <v>5746</v>
      </c>
      <c r="F45" s="261">
        <v>5418</v>
      </c>
      <c r="G45" s="261">
        <v>5497</v>
      </c>
      <c r="H45" s="261">
        <v>5852</v>
      </c>
      <c r="I45" s="262">
        <v>5797</v>
      </c>
      <c r="J45" s="260">
        <v>-51</v>
      </c>
      <c r="K45" s="263">
        <v>-0.87976539589442815</v>
      </c>
    </row>
    <row r="46" spans="1:11" ht="13.5" customHeight="1" x14ac:dyDescent="0.2">
      <c r="A46" s="256" t="s">
        <v>259</v>
      </c>
      <c r="B46" s="257" t="s">
        <v>260</v>
      </c>
      <c r="C46" s="258"/>
      <c r="D46" s="259">
        <v>3.2852644302949576</v>
      </c>
      <c r="E46" s="260">
        <v>4267</v>
      </c>
      <c r="F46" s="261">
        <v>3961</v>
      </c>
      <c r="G46" s="261">
        <v>4012</v>
      </c>
      <c r="H46" s="261">
        <v>4437</v>
      </c>
      <c r="I46" s="262">
        <v>4332</v>
      </c>
      <c r="J46" s="260">
        <v>-65</v>
      </c>
      <c r="K46" s="263">
        <v>-1.5004616805170823</v>
      </c>
    </row>
    <row r="47" spans="1:11" ht="13.5" customHeight="1" x14ac:dyDescent="0.2">
      <c r="A47" s="256"/>
      <c r="B47" s="257" t="s">
        <v>261</v>
      </c>
      <c r="C47" s="258"/>
      <c r="D47" s="259">
        <v>2.5530669910611858</v>
      </c>
      <c r="E47" s="260">
        <v>3316</v>
      </c>
      <c r="F47" s="261">
        <v>3335</v>
      </c>
      <c r="G47" s="261">
        <v>3335</v>
      </c>
      <c r="H47" s="261">
        <v>3752</v>
      </c>
      <c r="I47" s="262">
        <v>3680</v>
      </c>
      <c r="J47" s="260">
        <v>-364</v>
      </c>
      <c r="K47" s="263">
        <v>-9.8913043478260878</v>
      </c>
    </row>
    <row r="48" spans="1:11" ht="13.5" customHeight="1" x14ac:dyDescent="0.2">
      <c r="A48" s="256">
        <v>52</v>
      </c>
      <c r="B48" s="257" t="s">
        <v>262</v>
      </c>
      <c r="C48" s="258"/>
      <c r="D48" s="259">
        <v>2.5753947783774627</v>
      </c>
      <c r="E48" s="260">
        <v>3345</v>
      </c>
      <c r="F48" s="261">
        <v>3419</v>
      </c>
      <c r="G48" s="261">
        <v>3480</v>
      </c>
      <c r="H48" s="261">
        <v>3379</v>
      </c>
      <c r="I48" s="262">
        <v>3305</v>
      </c>
      <c r="J48" s="260">
        <v>40</v>
      </c>
      <c r="K48" s="263">
        <v>1.2102874432677762</v>
      </c>
    </row>
    <row r="49" spans="1:11" ht="13.5" customHeight="1" x14ac:dyDescent="0.2">
      <c r="A49" s="256" t="s">
        <v>263</v>
      </c>
      <c r="B49" s="257" t="s">
        <v>264</v>
      </c>
      <c r="C49" s="258"/>
      <c r="D49" s="259">
        <v>1.9278889462054309</v>
      </c>
      <c r="E49" s="260">
        <v>2504</v>
      </c>
      <c r="F49" s="261">
        <v>2518</v>
      </c>
      <c r="G49" s="261">
        <v>2560</v>
      </c>
      <c r="H49" s="261">
        <v>2554</v>
      </c>
      <c r="I49" s="262">
        <v>2480</v>
      </c>
      <c r="J49" s="260">
        <v>24</v>
      </c>
      <c r="K49" s="263">
        <v>0.967741935483871</v>
      </c>
    </row>
    <row r="50" spans="1:11" ht="13.5" customHeight="1" x14ac:dyDescent="0.2">
      <c r="A50" s="256">
        <v>53</v>
      </c>
      <c r="B50" s="257" t="s">
        <v>265</v>
      </c>
      <c r="C50" s="258"/>
      <c r="D50" s="259">
        <v>1.2172493705873748</v>
      </c>
      <c r="E50" s="260">
        <v>1581</v>
      </c>
      <c r="F50" s="261">
        <v>1561</v>
      </c>
      <c r="G50" s="261">
        <v>1540</v>
      </c>
      <c r="H50" s="261">
        <v>1519</v>
      </c>
      <c r="I50" s="262">
        <v>1524</v>
      </c>
      <c r="J50" s="260">
        <v>57</v>
      </c>
      <c r="K50" s="263">
        <v>3.7401574803149606</v>
      </c>
    </row>
    <row r="51" spans="1:11" ht="13.5" customHeight="1" x14ac:dyDescent="0.2">
      <c r="A51" s="256" t="s">
        <v>266</v>
      </c>
      <c r="B51" s="257" t="s">
        <v>267</v>
      </c>
      <c r="C51" s="258"/>
      <c r="D51" s="259">
        <v>1.1564253982430341</v>
      </c>
      <c r="E51" s="260">
        <v>1502</v>
      </c>
      <c r="F51" s="261">
        <v>1486</v>
      </c>
      <c r="G51" s="261">
        <v>1468</v>
      </c>
      <c r="H51" s="261">
        <v>1449</v>
      </c>
      <c r="I51" s="262">
        <v>1454</v>
      </c>
      <c r="J51" s="260">
        <v>48</v>
      </c>
      <c r="K51" s="263">
        <v>3.3012379642365888</v>
      </c>
    </row>
    <row r="52" spans="1:11" ht="13.5" customHeight="1" x14ac:dyDescent="0.2">
      <c r="A52" s="256">
        <v>54</v>
      </c>
      <c r="B52" s="257" t="s">
        <v>268</v>
      </c>
      <c r="C52" s="258"/>
      <c r="D52" s="259">
        <v>2.1111307869390141</v>
      </c>
      <c r="E52" s="260">
        <v>2742</v>
      </c>
      <c r="F52" s="261">
        <v>2798</v>
      </c>
      <c r="G52" s="261">
        <v>2807</v>
      </c>
      <c r="H52" s="261">
        <v>2790</v>
      </c>
      <c r="I52" s="262">
        <v>2623</v>
      </c>
      <c r="J52" s="260">
        <v>119</v>
      </c>
      <c r="K52" s="263">
        <v>4.5367899351887155</v>
      </c>
    </row>
    <row r="53" spans="1:11" ht="13.5" customHeight="1" x14ac:dyDescent="0.2">
      <c r="A53" s="256">
        <v>61</v>
      </c>
      <c r="B53" s="257" t="s">
        <v>269</v>
      </c>
      <c r="C53" s="258"/>
      <c r="D53" s="259">
        <v>2.5576865332645533</v>
      </c>
      <c r="E53" s="260">
        <v>3322</v>
      </c>
      <c r="F53" s="261">
        <v>3335</v>
      </c>
      <c r="G53" s="261">
        <v>3328</v>
      </c>
      <c r="H53" s="261">
        <v>3276</v>
      </c>
      <c r="I53" s="262">
        <v>3289</v>
      </c>
      <c r="J53" s="260">
        <v>33</v>
      </c>
      <c r="K53" s="263">
        <v>1.0033444816053512</v>
      </c>
    </row>
    <row r="54" spans="1:11" ht="13.5" customHeight="1" x14ac:dyDescent="0.2">
      <c r="A54" s="256">
        <v>62</v>
      </c>
      <c r="B54" s="257" t="s">
        <v>270</v>
      </c>
      <c r="C54" s="258"/>
      <c r="D54" s="259">
        <v>4.5179122748935576</v>
      </c>
      <c r="E54" s="260">
        <v>5868</v>
      </c>
      <c r="F54" s="261">
        <v>5802</v>
      </c>
      <c r="G54" s="261">
        <v>5840</v>
      </c>
      <c r="H54" s="261">
        <v>6182</v>
      </c>
      <c r="I54" s="262">
        <v>6181</v>
      </c>
      <c r="J54" s="260">
        <v>-313</v>
      </c>
      <c r="K54" s="263">
        <v>-5.0639055169066491</v>
      </c>
    </row>
    <row r="55" spans="1:11" ht="13.5" customHeight="1" x14ac:dyDescent="0.2">
      <c r="A55" s="256">
        <v>63</v>
      </c>
      <c r="B55" s="257" t="s">
        <v>271</v>
      </c>
      <c r="C55" s="258"/>
      <c r="D55" s="259">
        <v>2.6955028756650217</v>
      </c>
      <c r="E55" s="260">
        <v>3501</v>
      </c>
      <c r="F55" s="261">
        <v>3496</v>
      </c>
      <c r="G55" s="261">
        <v>3462</v>
      </c>
      <c r="H55" s="261">
        <v>3441</v>
      </c>
      <c r="I55" s="262">
        <v>3484</v>
      </c>
      <c r="J55" s="260">
        <v>17</v>
      </c>
      <c r="K55" s="263">
        <v>0.48794489092996557</v>
      </c>
    </row>
    <row r="56" spans="1:11" ht="13.5" customHeight="1" x14ac:dyDescent="0.2">
      <c r="A56" s="256" t="s">
        <v>272</v>
      </c>
      <c r="B56" s="257" t="s">
        <v>273</v>
      </c>
      <c r="C56" s="258"/>
      <c r="D56" s="259">
        <v>0.61978857895182582</v>
      </c>
      <c r="E56" s="260">
        <v>805</v>
      </c>
      <c r="F56" s="261">
        <v>762</v>
      </c>
      <c r="G56" s="261">
        <v>766</v>
      </c>
      <c r="H56" s="261">
        <v>769</v>
      </c>
      <c r="I56" s="262">
        <v>773</v>
      </c>
      <c r="J56" s="260">
        <v>32</v>
      </c>
      <c r="K56" s="263">
        <v>4.1397153945666236</v>
      </c>
    </row>
    <row r="57" spans="1:11" ht="13.5" customHeight="1" x14ac:dyDescent="0.2">
      <c r="A57" s="256" t="s">
        <v>274</v>
      </c>
      <c r="B57" s="257" t="s">
        <v>275</v>
      </c>
      <c r="C57" s="258"/>
      <c r="D57" s="259">
        <v>1.7431072580707252</v>
      </c>
      <c r="E57" s="260">
        <v>2264</v>
      </c>
      <c r="F57" s="261">
        <v>2290</v>
      </c>
      <c r="G57" s="261">
        <v>2259</v>
      </c>
      <c r="H57" s="261">
        <v>2231</v>
      </c>
      <c r="I57" s="262">
        <v>2269</v>
      </c>
      <c r="J57" s="260">
        <v>-5</v>
      </c>
      <c r="K57" s="263">
        <v>-0.22036139268400176</v>
      </c>
    </row>
    <row r="58" spans="1:11" ht="13.5" customHeight="1" x14ac:dyDescent="0.2">
      <c r="A58" s="256">
        <v>71</v>
      </c>
      <c r="B58" s="257" t="s">
        <v>276</v>
      </c>
      <c r="C58" s="258"/>
      <c r="D58" s="259">
        <v>14.812562075098358</v>
      </c>
      <c r="E58" s="260">
        <v>19239</v>
      </c>
      <c r="F58" s="261">
        <v>18876</v>
      </c>
      <c r="G58" s="261">
        <v>19188</v>
      </c>
      <c r="H58" s="261">
        <v>19384</v>
      </c>
      <c r="I58" s="262">
        <v>19548</v>
      </c>
      <c r="J58" s="260">
        <v>-309</v>
      </c>
      <c r="K58" s="263">
        <v>-1.5807243707796195</v>
      </c>
    </row>
    <row r="59" spans="1:11" ht="13.5" customHeight="1" x14ac:dyDescent="0.2">
      <c r="A59" s="256" t="s">
        <v>277</v>
      </c>
      <c r="B59" s="257" t="s">
        <v>278</v>
      </c>
      <c r="C59" s="258"/>
      <c r="D59" s="259">
        <v>5.3340313974885092</v>
      </c>
      <c r="E59" s="260">
        <v>6928</v>
      </c>
      <c r="F59" s="261">
        <v>6741</v>
      </c>
      <c r="G59" s="261">
        <v>6812</v>
      </c>
      <c r="H59" s="261">
        <v>6859</v>
      </c>
      <c r="I59" s="262">
        <v>6876</v>
      </c>
      <c r="J59" s="260">
        <v>52</v>
      </c>
      <c r="K59" s="263">
        <v>0.75625363583478766</v>
      </c>
    </row>
    <row r="60" spans="1:11" ht="13.5" customHeight="1" x14ac:dyDescent="0.2">
      <c r="A60" s="256" t="s">
        <v>279</v>
      </c>
      <c r="B60" s="257" t="s">
        <v>280</v>
      </c>
      <c r="C60" s="258"/>
      <c r="D60" s="259">
        <v>7.3766389750775696</v>
      </c>
      <c r="E60" s="260">
        <v>9581</v>
      </c>
      <c r="F60" s="261">
        <v>9433</v>
      </c>
      <c r="G60" s="261">
        <v>9624</v>
      </c>
      <c r="H60" s="261">
        <v>9811</v>
      </c>
      <c r="I60" s="262">
        <v>9950</v>
      </c>
      <c r="J60" s="260">
        <v>-369</v>
      </c>
      <c r="K60" s="263">
        <v>-3.708542713567839</v>
      </c>
    </row>
    <row r="61" spans="1:11" ht="13.5" customHeight="1" x14ac:dyDescent="0.2">
      <c r="A61" s="256">
        <v>72</v>
      </c>
      <c r="B61" s="257" t="s">
        <v>281</v>
      </c>
      <c r="C61" s="258"/>
      <c r="D61" s="259">
        <v>5.2416405534211563</v>
      </c>
      <c r="E61" s="260">
        <v>6808</v>
      </c>
      <c r="F61" s="261">
        <v>6777</v>
      </c>
      <c r="G61" s="261">
        <v>6799</v>
      </c>
      <c r="H61" s="261">
        <v>6796</v>
      </c>
      <c r="I61" s="262">
        <v>6543</v>
      </c>
      <c r="J61" s="260">
        <v>265</v>
      </c>
      <c r="K61" s="263">
        <v>4.0501299098272963</v>
      </c>
    </row>
    <row r="62" spans="1:11" ht="13.5" customHeight="1" x14ac:dyDescent="0.2">
      <c r="A62" s="256" t="s">
        <v>282</v>
      </c>
      <c r="B62" s="257" t="s">
        <v>283</v>
      </c>
      <c r="C62" s="258"/>
      <c r="D62" s="259">
        <v>3.1751653411146954</v>
      </c>
      <c r="E62" s="260">
        <v>4124</v>
      </c>
      <c r="F62" s="261">
        <v>4096</v>
      </c>
      <c r="G62" s="261">
        <v>4106</v>
      </c>
      <c r="H62" s="261">
        <v>4108</v>
      </c>
      <c r="I62" s="262">
        <v>3863</v>
      </c>
      <c r="J62" s="260">
        <v>261</v>
      </c>
      <c r="K62" s="263">
        <v>6.7564069376132538</v>
      </c>
    </row>
    <row r="63" spans="1:11" ht="13.5" customHeight="1" x14ac:dyDescent="0.2">
      <c r="A63" s="256" t="s">
        <v>284</v>
      </c>
      <c r="B63" s="257" t="s">
        <v>285</v>
      </c>
      <c r="C63" s="258"/>
      <c r="D63" s="259">
        <v>1.5775736624500512</v>
      </c>
      <c r="E63" s="260">
        <v>2049</v>
      </c>
      <c r="F63" s="261">
        <v>2068</v>
      </c>
      <c r="G63" s="261">
        <v>2080</v>
      </c>
      <c r="H63" s="261">
        <v>2055</v>
      </c>
      <c r="I63" s="262">
        <v>2049</v>
      </c>
      <c r="J63" s="260">
        <v>0</v>
      </c>
      <c r="K63" s="263">
        <v>0</v>
      </c>
    </row>
    <row r="64" spans="1:11" ht="13.5" customHeight="1" x14ac:dyDescent="0.2">
      <c r="A64" s="256">
        <v>73</v>
      </c>
      <c r="B64" s="257" t="s">
        <v>286</v>
      </c>
      <c r="C64" s="258"/>
      <c r="D64" s="259">
        <v>5.8537298953673691</v>
      </c>
      <c r="E64" s="260">
        <v>7603</v>
      </c>
      <c r="F64" s="261">
        <v>7385</v>
      </c>
      <c r="G64" s="261">
        <v>7312</v>
      </c>
      <c r="H64" s="261">
        <v>7225</v>
      </c>
      <c r="I64" s="262">
        <v>7173</v>
      </c>
      <c r="J64" s="260">
        <v>430</v>
      </c>
      <c r="K64" s="263">
        <v>5.994702356057438</v>
      </c>
    </row>
    <row r="65" spans="1:11" ht="13.5" customHeight="1" x14ac:dyDescent="0.2">
      <c r="A65" s="256" t="s">
        <v>287</v>
      </c>
      <c r="B65" s="257" t="s">
        <v>288</v>
      </c>
      <c r="C65" s="258"/>
      <c r="D65" s="259">
        <v>4.6988443445254573</v>
      </c>
      <c r="E65" s="260">
        <v>6103</v>
      </c>
      <c r="F65" s="261">
        <v>5887</v>
      </c>
      <c r="G65" s="261">
        <v>5809</v>
      </c>
      <c r="H65" s="261">
        <v>5687</v>
      </c>
      <c r="I65" s="262">
        <v>5615</v>
      </c>
      <c r="J65" s="260">
        <v>488</v>
      </c>
      <c r="K65" s="263">
        <v>8.6910062333036517</v>
      </c>
    </row>
    <row r="66" spans="1:11" ht="13.5" customHeight="1" x14ac:dyDescent="0.2">
      <c r="A66" s="256">
        <v>81</v>
      </c>
      <c r="B66" s="257" t="s">
        <v>289</v>
      </c>
      <c r="C66" s="258"/>
      <c r="D66" s="259">
        <v>11.209319156471594</v>
      </c>
      <c r="E66" s="260">
        <v>14559</v>
      </c>
      <c r="F66" s="261">
        <v>14352</v>
      </c>
      <c r="G66" s="261">
        <v>14331</v>
      </c>
      <c r="H66" s="261">
        <v>14361</v>
      </c>
      <c r="I66" s="262">
        <v>14195</v>
      </c>
      <c r="J66" s="260">
        <v>364</v>
      </c>
      <c r="K66" s="263">
        <v>2.5642831983092638</v>
      </c>
    </row>
    <row r="67" spans="1:11" ht="13.5" customHeight="1" x14ac:dyDescent="0.2">
      <c r="A67" s="256" t="s">
        <v>290</v>
      </c>
      <c r="B67" s="257" t="s">
        <v>291</v>
      </c>
      <c r="C67" s="258"/>
      <c r="D67" s="259">
        <v>2.174264530385039</v>
      </c>
      <c r="E67" s="260">
        <v>2824</v>
      </c>
      <c r="F67" s="261">
        <v>2715</v>
      </c>
      <c r="G67" s="261">
        <v>2746</v>
      </c>
      <c r="H67" s="261">
        <v>2760</v>
      </c>
      <c r="I67" s="262">
        <v>2785</v>
      </c>
      <c r="J67" s="260">
        <v>39</v>
      </c>
      <c r="K67" s="263">
        <v>1.4003590664272891</v>
      </c>
    </row>
    <row r="68" spans="1:11" ht="13.5" customHeight="1" x14ac:dyDescent="0.2">
      <c r="A68" s="256" t="s">
        <v>292</v>
      </c>
      <c r="B68" s="257" t="s">
        <v>293</v>
      </c>
      <c r="C68" s="268"/>
      <c r="D68" s="259">
        <v>4.6387902958816785</v>
      </c>
      <c r="E68" s="260">
        <v>6025</v>
      </c>
      <c r="F68" s="261">
        <v>5954</v>
      </c>
      <c r="G68" s="261">
        <v>5938</v>
      </c>
      <c r="H68" s="261">
        <v>6011</v>
      </c>
      <c r="I68" s="262">
        <v>5903</v>
      </c>
      <c r="J68" s="260">
        <v>122</v>
      </c>
      <c r="K68" s="263">
        <v>2.0667457225139758</v>
      </c>
    </row>
    <row r="69" spans="1:11" ht="13.5" customHeight="1" x14ac:dyDescent="0.2">
      <c r="A69" s="256" t="s">
        <v>294</v>
      </c>
      <c r="B69" s="257" t="s">
        <v>295</v>
      </c>
      <c r="C69" s="258"/>
      <c r="D69" s="259">
        <v>1.7600455794830732</v>
      </c>
      <c r="E69" s="260">
        <v>2286</v>
      </c>
      <c r="F69" s="261">
        <v>2304</v>
      </c>
      <c r="G69" s="261">
        <v>2285</v>
      </c>
      <c r="H69" s="261">
        <v>2263</v>
      </c>
      <c r="I69" s="262">
        <v>2227</v>
      </c>
      <c r="J69" s="260">
        <v>59</v>
      </c>
      <c r="K69" s="263">
        <v>2.6493039964077232</v>
      </c>
    </row>
    <row r="70" spans="1:11" ht="13.5" customHeight="1" x14ac:dyDescent="0.2">
      <c r="A70" s="256" t="s">
        <v>296</v>
      </c>
      <c r="B70" s="257" t="s">
        <v>297</v>
      </c>
      <c r="C70" s="258"/>
      <c r="D70" s="259">
        <v>0.76915377686071307</v>
      </c>
      <c r="E70" s="260">
        <v>999</v>
      </c>
      <c r="F70" s="261">
        <v>994</v>
      </c>
      <c r="G70" s="261">
        <v>984</v>
      </c>
      <c r="H70" s="261">
        <v>968</v>
      </c>
      <c r="I70" s="262">
        <v>919</v>
      </c>
      <c r="J70" s="260">
        <v>80</v>
      </c>
      <c r="K70" s="263">
        <v>8.7051142546245917</v>
      </c>
    </row>
    <row r="71" spans="1:11" ht="13.5" customHeight="1" x14ac:dyDescent="0.2">
      <c r="A71" s="256">
        <v>82</v>
      </c>
      <c r="B71" s="257" t="s">
        <v>298</v>
      </c>
      <c r="C71" s="258"/>
      <c r="D71" s="259">
        <v>1.9594558179284434</v>
      </c>
      <c r="E71" s="260">
        <v>2545</v>
      </c>
      <c r="F71" s="261">
        <v>2450</v>
      </c>
      <c r="G71" s="261">
        <v>2420</v>
      </c>
      <c r="H71" s="261">
        <v>2404</v>
      </c>
      <c r="I71" s="262">
        <v>2415</v>
      </c>
      <c r="J71" s="260">
        <v>130</v>
      </c>
      <c r="K71" s="263">
        <v>5.383022774327122</v>
      </c>
    </row>
    <row r="72" spans="1:11" ht="13.5" customHeight="1" x14ac:dyDescent="0.2">
      <c r="A72" s="256" t="s">
        <v>299</v>
      </c>
      <c r="B72" s="269" t="s">
        <v>546</v>
      </c>
      <c r="C72" s="258"/>
      <c r="D72" s="259">
        <v>0.94238660948699982</v>
      </c>
      <c r="E72" s="260">
        <v>1224</v>
      </c>
      <c r="F72" s="261">
        <v>1152</v>
      </c>
      <c r="G72" s="261">
        <v>1149</v>
      </c>
      <c r="H72" s="261">
        <v>1140</v>
      </c>
      <c r="I72" s="262">
        <v>1131</v>
      </c>
      <c r="J72" s="260">
        <v>93</v>
      </c>
      <c r="K72" s="263">
        <v>8.2228116710875323</v>
      </c>
    </row>
    <row r="73" spans="1:11" ht="13.5" customHeight="1" x14ac:dyDescent="0.2">
      <c r="A73" s="256" t="s">
        <v>300</v>
      </c>
      <c r="B73" s="257" t="s">
        <v>301</v>
      </c>
      <c r="C73" s="258"/>
      <c r="D73" s="259">
        <v>0.45733467813339695</v>
      </c>
      <c r="E73" s="260">
        <v>594</v>
      </c>
      <c r="F73" s="261">
        <v>594</v>
      </c>
      <c r="G73" s="261">
        <v>588</v>
      </c>
      <c r="H73" s="261">
        <v>590</v>
      </c>
      <c r="I73" s="262">
        <v>604</v>
      </c>
      <c r="J73" s="260">
        <v>-10</v>
      </c>
      <c r="K73" s="263">
        <v>-1.6556291390728477</v>
      </c>
    </row>
    <row r="74" spans="1:11" ht="13.5" customHeight="1" x14ac:dyDescent="0.2">
      <c r="A74" s="256">
        <v>83</v>
      </c>
      <c r="B74" s="257" t="s">
        <v>302</v>
      </c>
      <c r="C74" s="258"/>
      <c r="D74" s="259">
        <v>6.4927665668332271</v>
      </c>
      <c r="E74" s="260">
        <v>8433</v>
      </c>
      <c r="F74" s="261">
        <v>8321</v>
      </c>
      <c r="G74" s="261">
        <v>8377</v>
      </c>
      <c r="H74" s="261">
        <v>8056</v>
      </c>
      <c r="I74" s="262">
        <v>7966</v>
      </c>
      <c r="J74" s="260">
        <v>467</v>
      </c>
      <c r="K74" s="263">
        <v>5.8624152648757217</v>
      </c>
    </row>
    <row r="75" spans="1:11" ht="13.5" customHeight="1" x14ac:dyDescent="0.2">
      <c r="A75" s="256" t="s">
        <v>303</v>
      </c>
      <c r="B75" s="257" t="s">
        <v>304</v>
      </c>
      <c r="C75" s="258"/>
      <c r="D75" s="259">
        <v>5.7074443922607268</v>
      </c>
      <c r="E75" s="260">
        <v>7413</v>
      </c>
      <c r="F75" s="261">
        <v>7314</v>
      </c>
      <c r="G75" s="261">
        <v>7366</v>
      </c>
      <c r="H75" s="261">
        <v>7062</v>
      </c>
      <c r="I75" s="262">
        <v>6967</v>
      </c>
      <c r="J75" s="260">
        <v>446</v>
      </c>
      <c r="K75" s="263">
        <v>6.4016075785847564</v>
      </c>
    </row>
    <row r="76" spans="1:11" ht="13.5" customHeight="1" x14ac:dyDescent="0.2">
      <c r="A76" s="256"/>
      <c r="B76" s="257" t="s">
        <v>305</v>
      </c>
      <c r="C76" s="258"/>
      <c r="D76" s="259">
        <v>2.6377585981229261</v>
      </c>
      <c r="E76" s="260">
        <v>3426</v>
      </c>
      <c r="F76" s="261">
        <v>3352</v>
      </c>
      <c r="G76" s="261">
        <v>3360</v>
      </c>
      <c r="H76" s="261">
        <v>3072</v>
      </c>
      <c r="I76" s="262">
        <v>3054</v>
      </c>
      <c r="J76" s="260">
        <v>372</v>
      </c>
      <c r="K76" s="263">
        <v>12.180746561886052</v>
      </c>
    </row>
    <row r="77" spans="1:11" ht="13.5" customHeight="1" x14ac:dyDescent="0.2">
      <c r="A77" s="256">
        <v>84</v>
      </c>
      <c r="B77" s="257" t="s">
        <v>306</v>
      </c>
      <c r="C77" s="258"/>
      <c r="D77" s="259">
        <v>5.0730272629982371</v>
      </c>
      <c r="E77" s="260">
        <v>6589</v>
      </c>
      <c r="F77" s="261">
        <v>6733</v>
      </c>
      <c r="G77" s="261">
        <v>6600</v>
      </c>
      <c r="H77" s="261">
        <v>6796</v>
      </c>
      <c r="I77" s="262">
        <v>6584</v>
      </c>
      <c r="J77" s="260">
        <v>5</v>
      </c>
      <c r="K77" s="263">
        <v>7.5941676792223578E-2</v>
      </c>
    </row>
    <row r="78" spans="1:11" ht="13.5" customHeight="1" x14ac:dyDescent="0.2">
      <c r="A78" s="256" t="s">
        <v>307</v>
      </c>
      <c r="B78" s="257" t="s">
        <v>308</v>
      </c>
      <c r="C78" s="258"/>
      <c r="D78" s="259">
        <v>0.78455225087193858</v>
      </c>
      <c r="E78" s="260">
        <v>1019</v>
      </c>
      <c r="F78" s="261">
        <v>1057</v>
      </c>
      <c r="G78" s="261">
        <v>1078</v>
      </c>
      <c r="H78" s="261">
        <v>1072</v>
      </c>
      <c r="I78" s="262">
        <v>1036</v>
      </c>
      <c r="J78" s="260">
        <v>-17</v>
      </c>
      <c r="K78" s="263">
        <v>-1.640926640926641</v>
      </c>
    </row>
    <row r="79" spans="1:11" ht="13.5" customHeight="1" x14ac:dyDescent="0.2">
      <c r="A79" s="256" t="s">
        <v>309</v>
      </c>
      <c r="B79" s="257" t="s">
        <v>310</v>
      </c>
      <c r="C79" s="258"/>
      <c r="D79" s="259">
        <v>0.20325985694817644</v>
      </c>
      <c r="E79" s="260">
        <v>264</v>
      </c>
      <c r="F79" s="261">
        <v>269</v>
      </c>
      <c r="G79" s="261">
        <v>269</v>
      </c>
      <c r="H79" s="261">
        <v>262</v>
      </c>
      <c r="I79" s="262">
        <v>260</v>
      </c>
      <c r="J79" s="260">
        <v>4</v>
      </c>
      <c r="K79" s="263">
        <v>1.5384615384615385</v>
      </c>
    </row>
    <row r="80" spans="1:11" s="113" customFormat="1" ht="13.5" customHeight="1" x14ac:dyDescent="0.15">
      <c r="A80" s="256" t="s">
        <v>311</v>
      </c>
      <c r="B80" s="257" t="s">
        <v>312</v>
      </c>
      <c r="C80" s="258"/>
      <c r="D80" s="259">
        <v>3.4777453554352764</v>
      </c>
      <c r="E80" s="260">
        <v>4517</v>
      </c>
      <c r="F80" s="261">
        <v>4628</v>
      </c>
      <c r="G80" s="261">
        <v>4508</v>
      </c>
      <c r="H80" s="261">
        <v>4688</v>
      </c>
      <c r="I80" s="262">
        <v>4517</v>
      </c>
      <c r="J80" s="260">
        <v>0</v>
      </c>
      <c r="K80" s="263">
        <v>0</v>
      </c>
    </row>
    <row r="81" spans="1:11" s="113" customFormat="1" ht="13.5" customHeight="1" x14ac:dyDescent="0.15">
      <c r="A81" s="256">
        <v>91</v>
      </c>
      <c r="B81" s="257" t="s">
        <v>313</v>
      </c>
      <c r="C81" s="258"/>
      <c r="D81" s="259">
        <v>0.51122933717268615</v>
      </c>
      <c r="E81" s="260">
        <v>664</v>
      </c>
      <c r="F81" s="261">
        <v>665</v>
      </c>
      <c r="G81" s="261">
        <v>656</v>
      </c>
      <c r="H81" s="261">
        <v>635</v>
      </c>
      <c r="I81" s="262">
        <v>637</v>
      </c>
      <c r="J81" s="260">
        <v>27</v>
      </c>
      <c r="K81" s="263">
        <v>4.2386185243328098</v>
      </c>
    </row>
    <row r="82" spans="1:11" s="86" customFormat="1" ht="13.5" customHeight="1" x14ac:dyDescent="0.2">
      <c r="A82" s="256">
        <v>92</v>
      </c>
      <c r="B82" s="257" t="s">
        <v>314</v>
      </c>
      <c r="C82" s="258"/>
      <c r="D82" s="259">
        <v>3.7787855223547346</v>
      </c>
      <c r="E82" s="260">
        <v>4908</v>
      </c>
      <c r="F82" s="261">
        <v>4873</v>
      </c>
      <c r="G82" s="261">
        <v>4960</v>
      </c>
      <c r="H82" s="261">
        <v>4917</v>
      </c>
      <c r="I82" s="262">
        <v>4983</v>
      </c>
      <c r="J82" s="260">
        <v>-75</v>
      </c>
      <c r="K82" s="263">
        <v>-1.5051173991571343</v>
      </c>
    </row>
    <row r="83" spans="1:11" s="113" customFormat="1" ht="13.5" customHeight="1" x14ac:dyDescent="0.15">
      <c r="A83" s="256">
        <v>93</v>
      </c>
      <c r="B83" s="257" t="s">
        <v>315</v>
      </c>
      <c r="C83" s="258"/>
      <c r="D83" s="259">
        <v>0.18247191703302204</v>
      </c>
      <c r="E83" s="260">
        <v>237</v>
      </c>
      <c r="F83" s="261">
        <v>234</v>
      </c>
      <c r="G83" s="261">
        <v>235</v>
      </c>
      <c r="H83" s="261">
        <v>241</v>
      </c>
      <c r="I83" s="262">
        <v>247</v>
      </c>
      <c r="J83" s="260">
        <v>-10</v>
      </c>
      <c r="K83" s="263">
        <v>-4.048582995951417</v>
      </c>
    </row>
    <row r="84" spans="1:11" s="86" customFormat="1" ht="13.5" customHeight="1" x14ac:dyDescent="0.2">
      <c r="A84" s="256">
        <v>94</v>
      </c>
      <c r="B84" s="257" t="s">
        <v>316</v>
      </c>
      <c r="C84" s="258"/>
      <c r="D84" s="259">
        <v>1.8362680258386395</v>
      </c>
      <c r="E84" s="260">
        <v>2385</v>
      </c>
      <c r="F84" s="261">
        <v>2345</v>
      </c>
      <c r="G84" s="261">
        <v>2358</v>
      </c>
      <c r="H84" s="261">
        <v>2382</v>
      </c>
      <c r="I84" s="262">
        <v>2456</v>
      </c>
      <c r="J84" s="260">
        <v>-71</v>
      </c>
      <c r="K84" s="263">
        <v>-2.8908794788273617</v>
      </c>
    </row>
    <row r="85" spans="1:11" s="86" customFormat="1" ht="13.5" customHeight="1" x14ac:dyDescent="0.2">
      <c r="A85" s="270" t="s">
        <v>317</v>
      </c>
      <c r="B85" s="271" t="s">
        <v>318</v>
      </c>
      <c r="C85" s="272"/>
      <c r="D85" s="273">
        <v>0.47889254174911267</v>
      </c>
      <c r="E85" s="274">
        <v>622</v>
      </c>
      <c r="F85" s="275">
        <v>597</v>
      </c>
      <c r="G85" s="275">
        <v>612</v>
      </c>
      <c r="H85" s="275">
        <v>629</v>
      </c>
      <c r="I85" s="276">
        <v>627</v>
      </c>
      <c r="J85" s="274">
        <v>-5</v>
      </c>
      <c r="K85" s="551">
        <v>-0.79744816586921852</v>
      </c>
    </row>
    <row r="86" spans="1:11" ht="12.75" customHeight="1" x14ac:dyDescent="0.2">
      <c r="A86" s="113"/>
      <c r="B86" s="113"/>
      <c r="C86" s="113"/>
      <c r="D86" s="113"/>
      <c r="E86" s="113"/>
      <c r="F86" s="113"/>
      <c r="G86" s="113"/>
      <c r="H86" s="113"/>
      <c r="I86" s="113"/>
      <c r="J86" s="113"/>
      <c r="K86" s="114" t="s">
        <v>35</v>
      </c>
    </row>
    <row r="87" spans="1:11" ht="15.75" customHeight="1" x14ac:dyDescent="0.2">
      <c r="A87" s="113" t="s">
        <v>114</v>
      </c>
      <c r="B87" s="113"/>
      <c r="C87" s="113"/>
      <c r="D87" s="113"/>
      <c r="E87" s="113"/>
      <c r="F87" s="113"/>
      <c r="G87" s="113"/>
      <c r="H87" s="113"/>
      <c r="I87" s="113"/>
      <c r="J87" s="113"/>
      <c r="K87" s="113"/>
    </row>
    <row r="88" spans="1:11" ht="15.75" customHeight="1" x14ac:dyDescent="0.2">
      <c r="A88" s="277" t="s">
        <v>319</v>
      </c>
      <c r="B88" s="278"/>
      <c r="C88" s="278"/>
      <c r="D88" s="278"/>
      <c r="E88" s="278"/>
      <c r="F88" s="113"/>
      <c r="G88" s="113"/>
      <c r="H88" s="113"/>
      <c r="I88" s="113"/>
      <c r="J88" s="113"/>
      <c r="K88" s="113"/>
    </row>
    <row r="89" spans="1:11" ht="57" customHeight="1" x14ac:dyDescent="0.2">
      <c r="A89" s="279" t="s">
        <v>320</v>
      </c>
      <c r="B89" s="279"/>
      <c r="C89" s="279"/>
      <c r="D89" s="279"/>
      <c r="E89" s="279"/>
      <c r="F89" s="279"/>
      <c r="G89" s="279"/>
      <c r="H89" s="279"/>
      <c r="I89" s="279"/>
      <c r="J89" s="279"/>
      <c r="K89" s="279"/>
    </row>
    <row r="90" spans="1:11" ht="21.75"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280"/>
      <c r="B92" s="280"/>
      <c r="C92" s="280"/>
      <c r="D92" s="280"/>
      <c r="E92" s="280"/>
      <c r="F92" s="280"/>
      <c r="G92" s="280"/>
      <c r="H92" s="280"/>
      <c r="I92" s="280"/>
      <c r="J92" s="280"/>
      <c r="K92" s="280"/>
    </row>
    <row r="93" spans="1:11" ht="15.75" customHeight="1" x14ac:dyDescent="0.2">
      <c r="D93" s="53"/>
      <c r="E93" s="53"/>
      <c r="F93" s="53"/>
      <c r="G93" s="53"/>
      <c r="H93" s="53"/>
      <c r="I93" s="53"/>
      <c r="J93" s="53"/>
      <c r="K93" s="53"/>
    </row>
    <row r="94" spans="1:11" ht="15.75" customHeight="1" x14ac:dyDescent="0.2">
      <c r="D94" s="53"/>
      <c r="E94" s="53"/>
      <c r="F94" s="53"/>
      <c r="G94" s="53"/>
      <c r="H94" s="53"/>
      <c r="I94" s="53"/>
      <c r="J94" s="53"/>
      <c r="K94" s="53"/>
    </row>
    <row r="95" spans="1:11" ht="15.75" customHeight="1" x14ac:dyDescent="0.2">
      <c r="D95" s="53"/>
      <c r="E95" s="53"/>
      <c r="F95" s="53"/>
      <c r="G95" s="53"/>
      <c r="H95" s="53"/>
      <c r="I95" s="53"/>
      <c r="J95" s="53"/>
      <c r="K95" s="53"/>
    </row>
    <row r="96" spans="1:11" ht="15.75" customHeight="1" x14ac:dyDescent="0.2">
      <c r="D96" s="53"/>
      <c r="E96" s="53"/>
      <c r="F96" s="53"/>
      <c r="G96" s="53"/>
      <c r="H96" s="53"/>
      <c r="I96" s="53"/>
      <c r="J96" s="53"/>
      <c r="K96" s="53"/>
    </row>
    <row r="97" spans="4:11" ht="15.75" customHeight="1" x14ac:dyDescent="0.2">
      <c r="D97" s="53"/>
      <c r="E97" s="53"/>
      <c r="F97" s="53"/>
      <c r="G97" s="53"/>
      <c r="H97" s="53"/>
      <c r="I97" s="53"/>
      <c r="J97" s="53"/>
      <c r="K97" s="53"/>
    </row>
    <row r="98" spans="4:11" ht="15.75" customHeight="1" x14ac:dyDescent="0.2">
      <c r="D98" s="53"/>
      <c r="E98" s="53"/>
      <c r="F98" s="53"/>
      <c r="G98" s="53"/>
      <c r="H98" s="53"/>
      <c r="I98" s="53"/>
      <c r="J98" s="53"/>
      <c r="K98" s="53"/>
    </row>
    <row r="99" spans="4:11" ht="15.75" customHeight="1" x14ac:dyDescent="0.2">
      <c r="D99" s="53"/>
      <c r="E99" s="53"/>
      <c r="F99" s="53"/>
      <c r="G99" s="53"/>
      <c r="H99" s="53"/>
      <c r="I99" s="53"/>
      <c r="J99" s="53"/>
      <c r="K99" s="53"/>
    </row>
    <row r="100" spans="4:11" ht="18" customHeight="1" x14ac:dyDescent="0.2">
      <c r="D100" s="53"/>
      <c r="E100" s="53"/>
      <c r="F100" s="53"/>
      <c r="G100" s="53"/>
      <c r="H100" s="53"/>
      <c r="I100" s="53"/>
      <c r="J100" s="53"/>
      <c r="K100" s="53"/>
    </row>
    <row r="101" spans="4:11" ht="18" customHeight="1" x14ac:dyDescent="0.2">
      <c r="D101" s="53"/>
      <c r="E101" s="53"/>
      <c r="F101" s="53"/>
      <c r="G101" s="53"/>
      <c r="H101" s="53"/>
      <c r="I101" s="53"/>
      <c r="J101" s="53"/>
      <c r="K101" s="53"/>
    </row>
    <row r="102" spans="4:11" ht="18" customHeight="1" x14ac:dyDescent="0.2">
      <c r="D102" s="53"/>
      <c r="E102" s="53"/>
      <c r="F102" s="53"/>
      <c r="G102" s="53"/>
      <c r="H102" s="53"/>
      <c r="I102" s="53"/>
      <c r="J102" s="53"/>
      <c r="K102" s="53"/>
    </row>
    <row r="103" spans="4:11" ht="18" customHeight="1" x14ac:dyDescent="0.2">
      <c r="D103" s="53"/>
      <c r="E103" s="53"/>
      <c r="F103" s="53"/>
      <c r="G103" s="53"/>
      <c r="H103" s="53"/>
      <c r="I103" s="53"/>
      <c r="J103" s="53"/>
      <c r="K103" s="53"/>
    </row>
    <row r="104" spans="4:11" ht="18" customHeight="1" x14ac:dyDescent="0.2">
      <c r="D104" s="53"/>
      <c r="E104" s="53"/>
      <c r="F104" s="53"/>
      <c r="G104" s="53"/>
      <c r="H104" s="53"/>
      <c r="I104" s="53"/>
      <c r="J104" s="53"/>
      <c r="K104" s="53"/>
    </row>
    <row r="105" spans="4:11" ht="18" customHeight="1" x14ac:dyDescent="0.2">
      <c r="D105" s="53"/>
      <c r="E105" s="53"/>
      <c r="F105" s="53"/>
      <c r="G105" s="53"/>
      <c r="H105" s="53"/>
      <c r="I105" s="53"/>
      <c r="J105" s="53"/>
      <c r="K105" s="53"/>
    </row>
    <row r="106" spans="4:11" ht="18" customHeight="1" x14ac:dyDescent="0.2">
      <c r="D106" s="53"/>
      <c r="E106" s="53"/>
      <c r="F106" s="53"/>
      <c r="G106" s="53"/>
      <c r="H106" s="53"/>
      <c r="I106" s="53"/>
      <c r="J106" s="53"/>
      <c r="K106" s="53"/>
    </row>
    <row r="107" spans="4:11" ht="18" customHeight="1" x14ac:dyDescent="0.2">
      <c r="D107" s="53"/>
      <c r="E107" s="53"/>
      <c r="F107" s="53"/>
      <c r="G107" s="53"/>
      <c r="H107" s="53"/>
      <c r="I107" s="53"/>
      <c r="J107" s="53"/>
      <c r="K107" s="53"/>
    </row>
    <row r="108" spans="4:11" ht="18" customHeight="1" x14ac:dyDescent="0.2">
      <c r="D108" s="53"/>
      <c r="E108" s="53"/>
      <c r="F108" s="53"/>
      <c r="G108" s="53"/>
      <c r="H108" s="53"/>
      <c r="I108" s="53"/>
      <c r="J108" s="53"/>
      <c r="K108" s="53"/>
    </row>
    <row r="109" spans="4:11" ht="18" customHeight="1" x14ac:dyDescent="0.2">
      <c r="D109" s="53"/>
      <c r="E109" s="53"/>
      <c r="F109" s="53"/>
      <c r="G109" s="53"/>
      <c r="H109" s="53"/>
      <c r="I109" s="53"/>
      <c r="J109" s="53"/>
      <c r="K109" s="53"/>
    </row>
    <row r="110" spans="4:11" ht="18" customHeight="1" x14ac:dyDescent="0.2">
      <c r="D110" s="53"/>
      <c r="E110" s="53"/>
      <c r="F110" s="53"/>
      <c r="G110" s="53"/>
      <c r="H110" s="53"/>
      <c r="I110" s="53"/>
      <c r="J110" s="53"/>
      <c r="K110" s="53"/>
    </row>
    <row r="111" spans="4:11" ht="18" customHeight="1" x14ac:dyDescent="0.2">
      <c r="D111" s="53"/>
      <c r="E111" s="53"/>
      <c r="F111" s="53"/>
      <c r="G111" s="53"/>
      <c r="H111" s="53"/>
      <c r="I111" s="53"/>
      <c r="J111" s="53"/>
      <c r="K111" s="53"/>
    </row>
    <row r="112" spans="4:11" ht="18" customHeight="1" x14ac:dyDescent="0.2">
      <c r="D112" s="53"/>
      <c r="E112" s="53"/>
      <c r="F112" s="53"/>
      <c r="G112" s="53"/>
      <c r="H112" s="53"/>
      <c r="I112" s="53"/>
      <c r="J112" s="53"/>
      <c r="K112" s="53"/>
    </row>
    <row r="113" spans="4:11" ht="18"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row r="198" spans="4:11" ht="15.95" customHeight="1" x14ac:dyDescent="0.2">
      <c r="D198" s="53"/>
      <c r="E198" s="53"/>
      <c r="F198" s="53"/>
      <c r="G198" s="53"/>
      <c r="H198" s="53"/>
      <c r="I198" s="53"/>
      <c r="J198" s="53"/>
      <c r="K198" s="53"/>
    </row>
    <row r="199" spans="4:11" ht="15.95" customHeight="1" x14ac:dyDescent="0.2">
      <c r="D199" s="53"/>
      <c r="E199" s="53"/>
      <c r="F199" s="53"/>
      <c r="G199" s="53"/>
      <c r="H199" s="53"/>
      <c r="I199" s="53"/>
      <c r="J199" s="53"/>
      <c r="K199" s="53"/>
    </row>
    <row r="200" spans="4:11" ht="15.95" customHeight="1" x14ac:dyDescent="0.2">
      <c r="D200" s="53"/>
      <c r="E200" s="53"/>
      <c r="F200" s="53"/>
      <c r="G200" s="53"/>
      <c r="H200" s="53"/>
      <c r="I200" s="53"/>
      <c r="J200" s="53"/>
      <c r="K200" s="53"/>
    </row>
    <row r="201" spans="4:11" ht="15.95" customHeight="1" x14ac:dyDescent="0.2">
      <c r="D201" s="53"/>
      <c r="E201" s="53"/>
      <c r="F201" s="53"/>
      <c r="G201" s="53"/>
      <c r="H201" s="53"/>
      <c r="I201" s="53"/>
      <c r="J201" s="53"/>
      <c r="K201" s="53"/>
    </row>
    <row r="202" spans="4:11" ht="15.95" customHeight="1" x14ac:dyDescent="0.2">
      <c r="D202" s="53"/>
      <c r="E202" s="53"/>
      <c r="F202" s="53"/>
      <c r="G202" s="53"/>
      <c r="H202" s="53"/>
      <c r="I202" s="53"/>
      <c r="J202" s="53"/>
      <c r="K202" s="53"/>
    </row>
    <row r="203" spans="4:11" ht="15.95" customHeight="1" x14ac:dyDescent="0.2">
      <c r="D203" s="53"/>
      <c r="E203" s="53"/>
      <c r="F203" s="53"/>
      <c r="G203" s="53"/>
      <c r="H203" s="53"/>
      <c r="I203" s="53"/>
      <c r="J203" s="53"/>
      <c r="K203" s="53"/>
    </row>
    <row r="204" spans="4:11" ht="15.95" customHeight="1" x14ac:dyDescent="0.2">
      <c r="D204" s="53"/>
      <c r="E204" s="53"/>
      <c r="F204" s="53"/>
      <c r="G204" s="53"/>
      <c r="H204" s="53"/>
      <c r="I204" s="53"/>
      <c r="J204" s="53"/>
      <c r="K204" s="53"/>
    </row>
  </sheetData>
  <mergeCells count="16">
    <mergeCell ref="H8:H9"/>
    <mergeCell ref="I8:I9"/>
    <mergeCell ref="A89:K89"/>
    <mergeCell ref="A90:K90"/>
    <mergeCell ref="A91:K91"/>
    <mergeCell ref="A92:K92"/>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80" fitToHeight="0" orientation="portrait" r:id="rId1"/>
  <headerFooter alignWithMargins="0"/>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30</vt:i4>
      </vt:variant>
    </vt:vector>
  </HeadingPairs>
  <TitlesOfParts>
    <vt:vector size="56" baseType="lpstr">
      <vt:lpstr>Deckblatt</vt:lpstr>
      <vt:lpstr>Impressum</vt:lpstr>
      <vt:lpstr>Inhaltsverzeichnis</vt:lpstr>
      <vt:lpstr>Tabelle 1</vt:lpstr>
      <vt:lpstr>Diagramm</vt:lpstr>
      <vt:lpstr>Tabelle 2.1</vt:lpstr>
      <vt:lpstr>Tabelle 2.2</vt:lpstr>
      <vt:lpstr>Tabelle 2.3</vt:lpstr>
      <vt:lpstr>Tabelle 2.4</vt:lpstr>
      <vt:lpstr>Tabelle 3.1</vt:lpstr>
      <vt:lpstr>Tabelle 3.2</vt:lpstr>
      <vt:lpstr>Tabelle 3.3</vt:lpstr>
      <vt:lpstr>Tabelle 3.4</vt:lpstr>
      <vt:lpstr>Tabelle 4.1</vt:lpstr>
      <vt:lpstr>Tabelle 4.2</vt:lpstr>
      <vt:lpstr>Tabelle 4.3</vt:lpstr>
      <vt:lpstr>Tabelle 5.1</vt:lpstr>
      <vt:lpstr>Tabelle 5.2</vt:lpstr>
      <vt:lpstr>Tabelle 6</vt:lpstr>
      <vt:lpstr>Hinweis - Berufsaggregate</vt:lpstr>
      <vt:lpstr>Hinweis_Befristung</vt:lpstr>
      <vt:lpstr>Hinweis_beg_been_BV</vt:lpstr>
      <vt:lpstr>Hinweise_BST-Revisionen</vt:lpstr>
      <vt:lpstr>Hinweise_SvB_GB</vt:lpstr>
      <vt:lpstr>Daten_Diagramme</vt:lpstr>
      <vt:lpstr>Statistik-Infoseite</vt:lpstr>
      <vt:lpstr>Deckblatt!Druckbereich</vt:lpstr>
      <vt:lpstr>Diagramm!Druckbereich</vt:lpstr>
      <vt:lpstr>'Hinweis - Berufsaggregate'!Druckbereich</vt:lpstr>
      <vt:lpstr>Hinweis_beg_been_BV!Druckbereich</vt:lpstr>
      <vt:lpstr>'Hinweise_BST-Revisionen'!Druckbereich</vt:lpstr>
      <vt:lpstr>Hinweise_SvB_GB!Druckbereich</vt:lpstr>
      <vt:lpstr>Inhaltsverzeichnis!Druckbereich</vt:lpstr>
      <vt:lpstr>'Tabelle 1'!Druckbereich</vt:lpstr>
      <vt:lpstr>'Tabelle 2.1'!Druckbereich</vt:lpstr>
      <vt:lpstr>'Tabelle 2.2'!Druckbereich</vt:lpstr>
      <vt:lpstr>'Tabelle 2.3'!Druckbereich</vt:lpstr>
      <vt:lpstr>'Tabelle 2.4'!Druckbereich</vt:lpstr>
      <vt:lpstr>'Tabelle 3.1'!Druckbereich</vt:lpstr>
      <vt:lpstr>'Tabelle 3.2'!Druckbereich</vt:lpstr>
      <vt:lpstr>'Tabelle 3.3'!Druckbereich</vt:lpstr>
      <vt:lpstr>'Tabelle 3.4'!Druckbereich</vt:lpstr>
      <vt:lpstr>'Tabelle 4.1'!Druckbereich</vt:lpstr>
      <vt:lpstr>'Tabelle 4.2'!Druckbereich</vt:lpstr>
      <vt:lpstr>'Tabelle 4.3'!Druckbereich</vt:lpstr>
      <vt:lpstr>'Tabelle 5.1'!Druckbereich</vt:lpstr>
      <vt:lpstr>'Tabelle 5.2'!Druckbereich</vt:lpstr>
      <vt:lpstr>'Tabelle 6'!Druckbereich</vt:lpstr>
      <vt:lpstr>'Hinweis - Berufsaggregate'!Drucktitel</vt:lpstr>
      <vt:lpstr>Hinweis_beg_been_BV!Drucktitel</vt:lpstr>
      <vt:lpstr>Hinweise_SvB_GB!Drucktitel</vt:lpstr>
      <vt:lpstr>'Tabelle 2.2'!Drucktitel</vt:lpstr>
      <vt:lpstr>'Tabelle 2.4'!Drucktitel</vt:lpstr>
      <vt:lpstr>'Tabelle 3.4'!Drucktitel</vt:lpstr>
      <vt:lpstr>'Tabelle 4.3'!Drucktitel</vt:lpstr>
      <vt:lpstr>'Tabelle 5.2'!Drucktitel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2026-03-25T03:00:18Z</dcterms:created>
  <dcterms:modified xsi:type="dcterms:W3CDTF">2026-03-25T03:02:44Z</dcterms:modified>
</cp:coreProperties>
</file>